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udżet_wydatki_2008" sheetId="1" r:id="rId1"/>
  </sheets>
  <definedNames/>
  <calcPr fullCalcOnLoad="1"/>
</workbook>
</file>

<file path=xl/sharedStrings.xml><?xml version="1.0" encoding="utf-8"?>
<sst xmlns="http://schemas.openxmlformats.org/spreadsheetml/2006/main" count="645" uniqueCount="211">
  <si>
    <t xml:space="preserve">                                                               WYDATKI                                                                                                                                               budżetu Miasta Pionki                                                                                                     na dn.31.12.2008                                               </t>
  </si>
  <si>
    <t>w zł.</t>
  </si>
  <si>
    <t>L.p.</t>
  </si>
  <si>
    <t>DZIAŁ  ROZDZIAŁ  PARAGRAF</t>
  </si>
  <si>
    <t>Plan</t>
  </si>
  <si>
    <t>Wykonanie na dn. 31.12.2008r.</t>
  </si>
  <si>
    <t>%</t>
  </si>
  <si>
    <t>I</t>
  </si>
  <si>
    <t>010 ROLNICTWO i ŁOWIECTWO</t>
  </si>
  <si>
    <t>01030 IZBY ROLNICZE</t>
  </si>
  <si>
    <t xml:space="preserve">§ 2850 wpłaty gmin na rzecz izb rolniczych w wysokości 2% uzyskanych wpływów z podatku rolnego </t>
  </si>
  <si>
    <t>II</t>
  </si>
  <si>
    <t>020 LEŚNICTWO</t>
  </si>
  <si>
    <t>02001 GOSPODARKA LEŚNA</t>
  </si>
  <si>
    <t>§ 4300 zakup usług pozostałych</t>
  </si>
  <si>
    <t>III</t>
  </si>
  <si>
    <t>400 WYTWARZANIE I ZAOPATRYWANIE W ENERGIĘ ELEKTRYCZNĄ, GAZ I WODĘ</t>
  </si>
  <si>
    <t>40001 DOSTARCZANIE CIEPŁA</t>
  </si>
  <si>
    <t xml:space="preserve">§ 3020  wydatki osobowe niezaliczone do wynagrodzeń </t>
  </si>
  <si>
    <t>§ 4010 wynagrodzenia osobowe pracowników</t>
  </si>
  <si>
    <t>§ 4040 dodatkowe wynagrodzenie roczne</t>
  </si>
  <si>
    <t>§ 4110 składki na ubezpieczenia społeczne</t>
  </si>
  <si>
    <t>§ 4120 składki na Fundusz Pracy</t>
  </si>
  <si>
    <t>§ 4140 wpłaty na Państwowy Fundusz Rehabilitacji Osób Niepełnosprawnych</t>
  </si>
  <si>
    <t>§ 4170 wynagrodzenia bezosobowe</t>
  </si>
  <si>
    <t>§ 4210 zakup materiałów i wyposażenia</t>
  </si>
  <si>
    <t>§ 4260 zakup energii</t>
  </si>
  <si>
    <t>§ 4270 zakup usług remontowych</t>
  </si>
  <si>
    <t>§ 4280 zakup usług zdrowotnych</t>
  </si>
  <si>
    <t>§ 4350 zakup usług dostępu do sieci Internet</t>
  </si>
  <si>
    <t>§ 4360 opłaty z tytułu zakupu usług telekomunikacji telefonii komórkowej</t>
  </si>
  <si>
    <t>§ 4370 opłaty z tytułu zakupu usług telekomunikacji telefonii stacjonarnej</t>
  </si>
  <si>
    <t>§ 4390 zakup usług obejmujących wykonanie ekspertyz, analiz i opinii</t>
  </si>
  <si>
    <t>§ 4410 podróże służbowe krajowe</t>
  </si>
  <si>
    <t>§ 4430 różne opłaty i składki</t>
  </si>
  <si>
    <t>§ 4440 odpisy na zakładowy fundusz świadczeń socjalnych</t>
  </si>
  <si>
    <t>§ 4480 podatek od nieruchomości</t>
  </si>
  <si>
    <t>§ 4520 opłaty na rzecz budżetów jednostek samorządu terytorialnego</t>
  </si>
  <si>
    <t>§ 4530 podatek od towarów i usług VAT</t>
  </si>
  <si>
    <t>§ 4580 pozostałe odsetki</t>
  </si>
  <si>
    <t>§ 4600 kary i odszkodowania wypłacane na rzecz osób prawnych i innych jednostek organizacyjnych</t>
  </si>
  <si>
    <t xml:space="preserve">§ 4700 szkolenia pracowników niebędących członkami korpusu służby cywilnej </t>
  </si>
  <si>
    <t>§ 4740 zakup materiałów do sprzętu drukarskiego i urządzeń kserograficznych</t>
  </si>
  <si>
    <t>§ 4750 zakup akcesoriów komputerwowych, w tym programów i licencji</t>
  </si>
  <si>
    <t xml:space="preserve">§ 6050 wydatki inwestycyjne jednostek budżetowych </t>
  </si>
  <si>
    <t>40002 DOSTARCZANIE WODY</t>
  </si>
  <si>
    <t>§ 4260 zakup energi</t>
  </si>
  <si>
    <t>§ 4750 zakup akcespriów komputerowych, w tym programów komputerowych</t>
  </si>
  <si>
    <t>§ 6050 wydatki inwestycyjne jednostek budżetowych</t>
  </si>
  <si>
    <t>§ 6060 wydatki na zakupy inwestycyjne jednostek budżetowych</t>
  </si>
  <si>
    <t>IV</t>
  </si>
  <si>
    <t>600 TRANSPORT I ŁĄCZNOŚĆ</t>
  </si>
  <si>
    <t>60004 LOKALNY TRANSPORT ZBIOROWY</t>
  </si>
  <si>
    <t>60016 DROGI PUBLICZNE GMINNE</t>
  </si>
  <si>
    <t xml:space="preserve">§ 4300 zakup usług pozostałych </t>
  </si>
  <si>
    <t>V</t>
  </si>
  <si>
    <t>630 TURYSTYKA</t>
  </si>
  <si>
    <t>63095 POZOSTAŁA DZIAŁALNOŚC</t>
  </si>
  <si>
    <t>§ 2820 dotacja celowa z budżetu na finansowanie lub dofinansowanie zadań zleconych do realizacji stowarzyszeniom</t>
  </si>
  <si>
    <t>VI</t>
  </si>
  <si>
    <t>700 GOSPODARKA  MIESZKANIOWA</t>
  </si>
  <si>
    <t>70005 GOSPODARKA GRUNTAMI I NIERUCHOMOŚCIAMI</t>
  </si>
  <si>
    <t>§ 4300 zakup usług pozostałych w tym kaucje 70000</t>
  </si>
  <si>
    <t>§ 4510 opłaty na rzecz budżetu państwa</t>
  </si>
  <si>
    <t>VII</t>
  </si>
  <si>
    <t>710 DZIAŁALNOŚĆ USŁUGOWA</t>
  </si>
  <si>
    <t>71004 PLANY ZAGOSPODAROWANIA PRZESTRZENNEGO</t>
  </si>
  <si>
    <t>VIII</t>
  </si>
  <si>
    <t>750 ADMINISTRACJA PUBLICZNA</t>
  </si>
  <si>
    <t>75011 URZĘDY WOJEWÓDZKIE</t>
  </si>
  <si>
    <t xml:space="preserve">75022 RADY GMIN (miast i miast na prawach powiatu) </t>
  </si>
  <si>
    <t>§ 3030 różne wydatki na rzecz osób fizycznych</t>
  </si>
  <si>
    <t>§ 4360 opłaty z tytułu zakupu usług telekomunikacyjnych telefonii komórkowej</t>
  </si>
  <si>
    <t>§ 4370 opłaty z tytułu zakupu usług telekomunikacyjnych telefonii stacjonarnej</t>
  </si>
  <si>
    <t>§ 4420 podróże służbowe zagraniczne</t>
  </si>
  <si>
    <t>§ 4740 zakup materiałow papierniczych do sprzętu drukarskiego i urządzeń kserograficznych</t>
  </si>
  <si>
    <t>§ 4750 zakup akcesoriów komputerowych, w tym programów i licencji</t>
  </si>
  <si>
    <t>75023 URZĘDY GMIN (miast i miast na prawach powiatu)</t>
  </si>
  <si>
    <t>§ 4140 wpłaty na Pańswowy Fundusz Rehabilitacji Osób Niepełnosprawnych</t>
  </si>
  <si>
    <t>§ 4350 zakup ussług dostępu do sieci Internet</t>
  </si>
  <si>
    <t>75053 WYBORY DO RAD GMIN, RAD POWIATÓW I SEJMIKÓW WOJEWÓDZTW ORAZ REFERENDA GMINNE, POWIATOWE I WOJEWÓDZKIE</t>
  </si>
  <si>
    <t>75075 PROMOCJA JEDNOTEK SAMORZĄDU TERYTORIALNEGO</t>
  </si>
  <si>
    <t>75095 POZOSTAŁA DZIAŁALNOŚĆ</t>
  </si>
  <si>
    <t>IX</t>
  </si>
  <si>
    <t>751 URZĘDY NACZELNYCH ORGANÓW WŁADZY PAŃSTWOWEJ, KONTROLI I OCHRONY PRAWA ORAZ SĄDOWNICTWA</t>
  </si>
  <si>
    <t>75101 URZĘDY NACZELNYCH ORGANÓW WŁADZY PAŃSTWOWEJ, KONTROLI I OCHRONY PRAWA</t>
  </si>
  <si>
    <t>75108 WYBORY DO SEJMU I SENATU</t>
  </si>
  <si>
    <t>X</t>
  </si>
  <si>
    <t>752 OBRONA NARODOWA</t>
  </si>
  <si>
    <t>75212 POZOSTAŁE WYDATKI OBRONNE</t>
  </si>
  <si>
    <t>XI</t>
  </si>
  <si>
    <t>754 BEZPIECZEŃSTWO PUBLICZNE I OCHRONA PRZECIWPOŻAROWA</t>
  </si>
  <si>
    <t>75412 OCHOTNICZE STRAŻE POŻARNE</t>
  </si>
  <si>
    <t>§ 3020  wydatki osobowe niezaliczone do wynagrodzeń</t>
  </si>
  <si>
    <t>§ 4700 szkolenia peacowników niebędących członkami korpusu służby cywilnej</t>
  </si>
  <si>
    <t>75414 OBRONA CYWILNA</t>
  </si>
  <si>
    <t>75416 STRAŻ MIEJSKA</t>
  </si>
  <si>
    <t>XII</t>
  </si>
  <si>
    <t>756 DOCHODY OD OSÓB PRAWNYCH, OD OSÓB FIZYCZNYCH I OD INNYCH JEDNOSTEK NIE POSIADAJĄCYCH OSOBOWOŚCI PRAWNEJ ORAZ WYDATKI ZWIĄZANE Z ICH POBOREM</t>
  </si>
  <si>
    <t>75647  POBÓR PODATKÓW, OPŁAT I NIEOPODATKOWANYCH NALEŻNOŚCI BUDŻETOWYCH</t>
  </si>
  <si>
    <t>XIII</t>
  </si>
  <si>
    <t>757 OBSŁUGA DŁUGU PUBLICZNEGO</t>
  </si>
  <si>
    <t>75702 OBSŁUGA PAPIERÓW WARTOŚCIOWYCH, KREDYTÓW                                                                                     I POŻYCZEK JEDNOSTEK SAMORZĄDU TERYTORIALNEGO</t>
  </si>
  <si>
    <t>§ 8010 różne rozliczenia z bankami związane z obsługą długu publicznego</t>
  </si>
  <si>
    <t>§ 8070 odsetki i dyskonto od krajowych skarbowych papierów wartościowych oraz krajowych pożyczek i kredytów</t>
  </si>
  <si>
    <t>§ 8110 odsetki od samorządowych papierów wartościowych</t>
  </si>
  <si>
    <t>XIV</t>
  </si>
  <si>
    <t>758 RÓŻNE ROZLICZENIA</t>
  </si>
  <si>
    <t>75818 REZERWY OGÓLNE I CELOWE</t>
  </si>
  <si>
    <t>§ 4810 rezerwy</t>
  </si>
  <si>
    <t>XV</t>
  </si>
  <si>
    <t>801 OŚWIATA I WYCHOWANIE</t>
  </si>
  <si>
    <t>80101 SZKOŁY PODSTAWOWE</t>
  </si>
  <si>
    <t xml:space="preserve">§ 4210 zakup materiałów i wyposażenia      </t>
  </si>
  <si>
    <t>§ 4240 zakup pomocy naukowych, dydaktycznych i książek</t>
  </si>
  <si>
    <t xml:space="preserve">§ 4270 zakup usług remontowych </t>
  </si>
  <si>
    <t>§ 4700 szkolenie pracowników niebędących członkami korpusu słuzby cywilnej</t>
  </si>
  <si>
    <t>§ 4740 zakup materiałów papierniczych do sprzętu drukarskiego i urządzeń kserograficznych</t>
  </si>
  <si>
    <t>80103 ODDZIAŁY PRZEDSZKOLNE W SZKOŁACH PODSTAWOWYCH</t>
  </si>
  <si>
    <t>§ 3020 nagrody i wydatki niezaliczane do wynagrodzeń</t>
  </si>
  <si>
    <t>80104 PRZEDSZKOLA</t>
  </si>
  <si>
    <t>§ 4220 zakup środków żywności</t>
  </si>
  <si>
    <t>80110 GIMNAZJA</t>
  </si>
  <si>
    <t>§ 4700 szkolenie pracowników niebędących członkamu korpusu słuzby cywilnej`</t>
  </si>
  <si>
    <t>80114 ZESPOŁY EKOMONICZNO- ADMINISTRACYJNE SZKÓŁ</t>
  </si>
  <si>
    <t>80146 DOKSZTAŁCANIE I DOSKONALENIE NAUCZYCIELI</t>
  </si>
  <si>
    <t>80195 POZOSTAŁA DZIAŁALNOŚĆ</t>
  </si>
  <si>
    <t>§ 4118 składki na ubezpieczenia społeczne</t>
  </si>
  <si>
    <t>§ 4119 składki na ubezpieczenia społeczne</t>
  </si>
  <si>
    <t>§ 4128 składki na Fundusz Pracy</t>
  </si>
  <si>
    <t>§ 4129 składki na Fundusz Pracy</t>
  </si>
  <si>
    <t>§ 4178 wynagrodzenia bezosobowe</t>
  </si>
  <si>
    <t>§ 4179 wynagrodzenia bezosobowe</t>
  </si>
  <si>
    <t>XVI</t>
  </si>
  <si>
    <t>851 OCHRONA ZDROWIA</t>
  </si>
  <si>
    <t>85149 PROGRAMY PROFILAKTYKI ZDROWOTNEJ</t>
  </si>
  <si>
    <t>85153 ZWALCZANIE NARKOMANII</t>
  </si>
  <si>
    <t>85154 PRZECIWDZIAŁANIE ALKOHOLIZMOWI</t>
  </si>
  <si>
    <t>85195 POZOSTAŁA DZIAŁALNOŚĆ</t>
  </si>
  <si>
    <t>§ 2820 dotacja celowa z budżetu na finansowanie lub dofinansowanie zadań zleconych do realizacji stowrzyszeniom</t>
  </si>
  <si>
    <t>XVII</t>
  </si>
  <si>
    <t>852 POMOC SPOŁECZNA</t>
  </si>
  <si>
    <t xml:space="preserve">85203 OŚRODKI WSPARCIA </t>
  </si>
  <si>
    <t>§ 4230 zakup leków i materiałów medycznych</t>
  </si>
  <si>
    <t>§ 4300  zakup usług pozostałych</t>
  </si>
  <si>
    <t>§ 4700 szkolenie pracowników niebędących członkamu korpusu słuzby cywilnej</t>
  </si>
  <si>
    <t>85212 ŚWIADCZENIA RODZINNE, ZALICZKA ALIMENTACYJNA ORAZ SKŁADKI NA UBEZPIECZENIA EMERYTALNE I RENTOWE Z UBEZPIECZENIA SPOŁECZNEGO</t>
  </si>
  <si>
    <t>§ 3110 świadczenia społeczne</t>
  </si>
  <si>
    <t>§ 4410 podróże słuzbowe krajowe</t>
  </si>
  <si>
    <t>85213 SKŁADKI NA UBEZPIECZENIA ZDROWOTNE OPŁACANE ZA OSOBY POBIERAJĄCE NIEKTÓRE ŚWIADCZENIA Z POMOCY SPOŁECZNEJ ORAZ NIEKTÓRE ŚWIADCZENIA RODZINNE</t>
  </si>
  <si>
    <t>§ 4130 składki na ubezpieczenia zdrowotne</t>
  </si>
  <si>
    <t>85214 ZASIŁKI I POMOC W NATURZE ORAZ SKŁADKI NA UBEZPIECZENIA EMERYTALNE I RENTOWE</t>
  </si>
  <si>
    <t>§ 4290 zakup świadczeń zdrowotnych dla osób nie objętych obowiązkiem ubezpieczenia zdrowotnego</t>
  </si>
  <si>
    <t>§ 4330 zakup usług przez jednostki samorządu terytorialnego od innych jednostek samorządu terytorialnego</t>
  </si>
  <si>
    <t>85215 DODATKI MIESZKANIOWE</t>
  </si>
  <si>
    <t>85219 OŚRODKI POMOCY SPOŁECZNEJ</t>
  </si>
  <si>
    <t>§ 3119 świadczenia społeczne</t>
  </si>
  <si>
    <t>§ 4018 wynagrodzenia osobowe pracowników</t>
  </si>
  <si>
    <t xml:space="preserve">§ 4118 wynagrodzenia osobowe </t>
  </si>
  <si>
    <t>§ 4140 wpłaty na Państwowy Fundusz Rehablitacji Osób Niepełnosprawnych</t>
  </si>
  <si>
    <t>§ 4218 zakup materiałów i wyposażenia</t>
  </si>
  <si>
    <t>§ 4219 zakup materiałów i wyposażenia</t>
  </si>
  <si>
    <t>§ 4308  zakup usług pozostałych</t>
  </si>
  <si>
    <t>§ 4309  zakup usług pozostałych</t>
  </si>
  <si>
    <t>§ 4358 zakup usług dostępu do sieci Internet</t>
  </si>
  <si>
    <t>§ 4378 opłaty z tytułu zakupu usług telekomunikacyjnych telefonii stacjonarnej</t>
  </si>
  <si>
    <t>§ 4438 różne opłaty i składki</t>
  </si>
  <si>
    <t>§ 4748 zakup materiałów papierniczych do sprzętu drukarskiego i urządzeń kserograficznych</t>
  </si>
  <si>
    <t>§ 4758 zakup akcesoriów komputerowych, w tym programów i licencji</t>
  </si>
  <si>
    <t>85228 USŁUGI OPIEKUŃCZE                                                                                                                                                     I SPECJALISTYCZNE USŁUGI OPIEKUŃCZE</t>
  </si>
  <si>
    <t xml:space="preserve">§ 4280 zakup usług zdrowotnych </t>
  </si>
  <si>
    <t>85295 POZOSTAŁA DZIAŁALNOŚĆ</t>
  </si>
  <si>
    <t>XVIII</t>
  </si>
  <si>
    <t>853 POZOSTAŁE ZADANIA W ZAKRESIE POLITYKI SPOŁECZNEJ</t>
  </si>
  <si>
    <t>85395 POZOSTAŁA DZIAŁALNOŚĆ</t>
  </si>
  <si>
    <t>§ 3020 wydatki osobowe niezaliczane do wynagrodzeń</t>
  </si>
  <si>
    <t xml:space="preserve">§ 4210 zakup materiałów i wyposażenia </t>
  </si>
  <si>
    <t xml:space="preserve">§ 4430 różne opłaty i składki </t>
  </si>
  <si>
    <t>XIX</t>
  </si>
  <si>
    <t>854 EDUKACYJNA OPIEKA WYCHOWAWCZA</t>
  </si>
  <si>
    <t>85401 ŚWIETLICE SZKOLNE</t>
  </si>
  <si>
    <t>85415 POMOC MATERIALNA DLA UCZNIÓW</t>
  </si>
  <si>
    <t>§ 3240 stypendia dla ucznów</t>
  </si>
  <si>
    <t>§ 3260 inne formy pomocy dla ucznów</t>
  </si>
  <si>
    <t>85495 POZOSTAŁA DZIAŁALNOŚĆ</t>
  </si>
  <si>
    <t>XX</t>
  </si>
  <si>
    <t>900 GOSPODARKA KOMUNALNA                                                                                                                    I OCHRONA ŚRODOWISKA</t>
  </si>
  <si>
    <t>90001 GOSPODARKA ŚCIEKOWA I OCHRONA WÓD</t>
  </si>
  <si>
    <t>§ 4520 opłaty na rzecz budżetów jednostek samorzdu terytorialnrgo</t>
  </si>
  <si>
    <t>90002 GOSPODARKA ODPADAMI</t>
  </si>
  <si>
    <t>90003 OCZYSZCZANIE MIAST I WSI</t>
  </si>
  <si>
    <t>90004 UTRZYMANIE ZIELENI W MIASTACH I GMINACH</t>
  </si>
  <si>
    <t>90015 OŚWIETLENIE ULIC, PLACÓW                                                                                                                                 I DRÓG</t>
  </si>
  <si>
    <t>90017 ZAKŁADY GOSPODARKI KOMUNALNEJ</t>
  </si>
  <si>
    <t>§ 6210 dotacje celowe z budżetu na finansowanie lub dofinansowanie kosztów realizacji inwestycji i zakupów inwestycyjnych zakładów budżetowych</t>
  </si>
  <si>
    <t>90095 POZOSTAŁA DZIAŁALNOŚĆ</t>
  </si>
  <si>
    <t xml:space="preserve">§ 4260 zakup energii </t>
  </si>
  <si>
    <t>XXI</t>
  </si>
  <si>
    <t>921 KULTURA I OCHRONA DZIEDZICTWA NARODOWEGO</t>
  </si>
  <si>
    <t>92105 POZOSTAŁE ZADANIA W ZAKRESIE KULTURY</t>
  </si>
  <si>
    <t>92109 DOMY I OŚRODKI KULTURY, ŚWIETLICE I KLUBY</t>
  </si>
  <si>
    <t>§ 2480 dotacja podmiotowa z budżetu dla samorządowej instytucji kultury</t>
  </si>
  <si>
    <t>92116 BIBLIOTEKI</t>
  </si>
  <si>
    <t>92195 POZOSTAŁA DZIAŁALNOŚĆ</t>
  </si>
  <si>
    <t>XXII</t>
  </si>
  <si>
    <t>926 KULTURA FIZYCZNA I SPORT</t>
  </si>
  <si>
    <t>92601 OBIEKTY SPORTOWE</t>
  </si>
  <si>
    <t>§ 6058 wydatki inwestycyjne jednostek budżetowych</t>
  </si>
  <si>
    <t>§ 6059 wydatki inwestycyjne jednostek budżetowych</t>
  </si>
  <si>
    <t>92695 POZOSTAŁA DZIAŁALNOŚĆ</t>
  </si>
  <si>
    <t>RAZEM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</si>
</sst>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_-* #,##0.00\ _z_ł_-;\-* #,##0.00\ _z_ł_-;_-* &quot;- &quot;_z_ł_-;_-@_-"/>
    <numFmt numFmtId="166" formatCode="_-* #,##0.0\ _z_ł_-;\-* #,##0.0\ _z_ł_-;_-* &quot;- &quot;_z_ł_-;_-@_-"/>
    <numFmt numFmtId="167" formatCode="_-* #,##0.00\ _z_ł_-;\-* #,##0.00\ _z_ł_-;_-* \-??\ _z_ł_-;_-@_-"/>
    <numFmt numFmtId="168" formatCode="_-* #,##0\ _z_ł_-;\-* #,##0\ _z_ł_-;_-* \-??\ _z_ł_-;_-@_-"/>
    <numFmt numFmtId="169" formatCode="_-* #,##0.0000\ _z_ł_-;\-* #,##0.0000\ _z_ł_-;_-* &quot;- &quot;_z_ł_-;_-@_-"/>
  </numFmts>
  <fonts count="11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u val="single"/>
      <sz val="10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right" vertical="center"/>
    </xf>
    <xf numFmtId="165" fontId="9" fillId="0" borderId="2" xfId="0" applyNumberFormat="1" applyFont="1" applyFill="1" applyBorder="1" applyAlignment="1">
      <alignment horizontal="right" vertical="center"/>
    </xf>
    <xf numFmtId="166" fontId="9" fillId="0" borderId="1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horizontal="right" vertical="center"/>
    </xf>
    <xf numFmtId="166" fontId="9" fillId="0" borderId="1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/>
    </xf>
    <xf numFmtId="164" fontId="9" fillId="0" borderId="2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67" fontId="9" fillId="0" borderId="2" xfId="15" applyFont="1" applyFill="1" applyBorder="1" applyAlignment="1" applyProtection="1">
      <alignment horizontal="right" vertical="center"/>
      <protection/>
    </xf>
    <xf numFmtId="4" fontId="3" fillId="0" borderId="2" xfId="0" applyNumberFormat="1" applyFont="1" applyFill="1" applyBorder="1" applyAlignment="1">
      <alignment/>
    </xf>
    <xf numFmtId="168" fontId="3" fillId="0" borderId="2" xfId="15" applyNumberFormat="1" applyFont="1" applyFill="1" applyBorder="1" applyAlignment="1" applyProtection="1">
      <alignment horizontal="right"/>
      <protection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5" fontId="9" fillId="0" borderId="2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165" fontId="10" fillId="0" borderId="2" xfId="0" applyNumberFormat="1" applyFont="1" applyFill="1" applyBorder="1" applyAlignment="1">
      <alignment horizontal="right" vertical="center"/>
    </xf>
    <xf numFmtId="166" fontId="10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624"/>
  <sheetViews>
    <sheetView tabSelected="1" workbookViewId="0" topLeftCell="A3">
      <selection activeCell="D3" sqref="D3"/>
    </sheetView>
  </sheetViews>
  <sheetFormatPr defaultColWidth="9.00390625" defaultRowHeight="12.75"/>
  <cols>
    <col min="1" max="1" width="5.25390625" style="1" customWidth="1"/>
    <col min="2" max="2" width="47.375" style="2" customWidth="1"/>
    <col min="3" max="3" width="20.25390625" style="3" customWidth="1"/>
    <col min="4" max="4" width="20.25390625" style="2" customWidth="1"/>
    <col min="5" max="5" width="15.75390625" style="2" customWidth="1"/>
    <col min="6" max="16384" width="9.125" style="2" customWidth="1"/>
  </cols>
  <sheetData>
    <row r="1" ht="12.75" customHeight="1" hidden="1"/>
    <row r="2" ht="12.75" customHeight="1" hidden="1"/>
    <row r="3" spans="2:3" ht="12.75" customHeight="1">
      <c r="B3" s="4"/>
      <c r="C3" s="5"/>
    </row>
    <row r="4" ht="12.75" customHeight="1" hidden="1">
      <c r="B4" s="4"/>
    </row>
    <row r="5" spans="1:5" ht="68.25" customHeight="1">
      <c r="A5" s="41" t="s">
        <v>0</v>
      </c>
      <c r="B5" s="41"/>
      <c r="C5" s="41"/>
      <c r="D5" s="41"/>
      <c r="E5" s="41"/>
    </row>
    <row r="6" ht="12.75" customHeight="1" hidden="1"/>
    <row r="7" spans="3:5" ht="23.25" customHeight="1">
      <c r="C7" s="5"/>
      <c r="D7" s="5" t="s">
        <v>1</v>
      </c>
      <c r="E7" s="5"/>
    </row>
    <row r="8" spans="1:5" ht="42.75" customHeight="1">
      <c r="A8" s="6" t="s">
        <v>2</v>
      </c>
      <c r="B8" s="7" t="s">
        <v>3</v>
      </c>
      <c r="C8" s="8" t="s">
        <v>4</v>
      </c>
      <c r="D8" s="8" t="s">
        <v>5</v>
      </c>
      <c r="E8" s="9" t="s">
        <v>6</v>
      </c>
    </row>
    <row r="9" spans="1:5" ht="12.75">
      <c r="A9" s="6" t="s">
        <v>7</v>
      </c>
      <c r="B9" s="10" t="s">
        <v>8</v>
      </c>
      <c r="C9" s="11">
        <f>SUM(C10)</f>
        <v>200</v>
      </c>
      <c r="D9" s="12">
        <f>SUM(D10)</f>
        <v>191.14</v>
      </c>
      <c r="E9" s="13">
        <f aca="true" t="shared" si="0" ref="E9:E72">D9/C9*100</f>
        <v>95.57</v>
      </c>
    </row>
    <row r="10" spans="1:5" ht="12.75">
      <c r="A10" s="14"/>
      <c r="B10" s="15" t="s">
        <v>9</v>
      </c>
      <c r="C10" s="16">
        <f>SUM(C11)</f>
        <v>200</v>
      </c>
      <c r="D10" s="17">
        <f>SUM(D11)</f>
        <v>191.14</v>
      </c>
      <c r="E10" s="18">
        <f t="shared" si="0"/>
        <v>95.57</v>
      </c>
    </row>
    <row r="11" spans="1:5" ht="22.5">
      <c r="A11" s="6"/>
      <c r="B11" s="15" t="s">
        <v>10</v>
      </c>
      <c r="C11" s="19">
        <v>200</v>
      </c>
      <c r="D11" s="20">
        <v>191.14</v>
      </c>
      <c r="E11" s="21">
        <f t="shared" si="0"/>
        <v>95.57</v>
      </c>
    </row>
    <row r="12" spans="1:5" ht="12.75">
      <c r="A12" s="6" t="s">
        <v>11</v>
      </c>
      <c r="B12" s="10" t="s">
        <v>12</v>
      </c>
      <c r="C12" s="11">
        <f>SUM(C13)</f>
        <v>100000</v>
      </c>
      <c r="D12" s="12">
        <f>SUM(D13)</f>
        <v>26950.33</v>
      </c>
      <c r="E12" s="22">
        <f t="shared" si="0"/>
        <v>26.95033</v>
      </c>
    </row>
    <row r="13" spans="1:5" ht="12.75">
      <c r="A13" s="14"/>
      <c r="B13" s="15" t="s">
        <v>13</v>
      </c>
      <c r="C13" s="16">
        <f>SUM(C14)</f>
        <v>100000</v>
      </c>
      <c r="D13" s="17">
        <f>SUM(D14)</f>
        <v>26950.33</v>
      </c>
      <c r="E13" s="23">
        <f t="shared" si="0"/>
        <v>26.95033</v>
      </c>
    </row>
    <row r="14" spans="1:5" ht="12.75">
      <c r="A14" s="6"/>
      <c r="B14" s="15" t="s">
        <v>14</v>
      </c>
      <c r="C14" s="19">
        <v>100000</v>
      </c>
      <c r="D14" s="20">
        <v>26950.33</v>
      </c>
      <c r="E14" s="21">
        <f t="shared" si="0"/>
        <v>26.95033</v>
      </c>
    </row>
    <row r="15" spans="1:5" ht="21">
      <c r="A15" s="6" t="s">
        <v>15</v>
      </c>
      <c r="B15" s="10" t="s">
        <v>16</v>
      </c>
      <c r="C15" s="11">
        <f>SUM(C16,C45)</f>
        <v>21064939</v>
      </c>
      <c r="D15" s="12">
        <f>SUM(D16,D45)</f>
        <v>14217181.490000004</v>
      </c>
      <c r="E15" s="22">
        <f t="shared" si="0"/>
        <v>67.49215599437531</v>
      </c>
    </row>
    <row r="16" spans="1:5" ht="12.75">
      <c r="A16" s="14"/>
      <c r="B16" s="15" t="s">
        <v>17</v>
      </c>
      <c r="C16" s="16">
        <f>SUM(C17:C44)</f>
        <v>14990008</v>
      </c>
      <c r="D16" s="17">
        <f>SUM(D17:D44)</f>
        <v>10697546.160000004</v>
      </c>
      <c r="E16" s="23">
        <f t="shared" si="0"/>
        <v>71.36451268071374</v>
      </c>
    </row>
    <row r="17" spans="1:5" ht="12.75">
      <c r="A17" s="14"/>
      <c r="B17" s="15" t="s">
        <v>18</v>
      </c>
      <c r="C17" s="19">
        <v>21739</v>
      </c>
      <c r="D17" s="20">
        <v>21725.2</v>
      </c>
      <c r="E17" s="21">
        <f t="shared" si="0"/>
        <v>99.93651961911772</v>
      </c>
    </row>
    <row r="18" spans="1:5" ht="18" customHeight="1">
      <c r="A18" s="14"/>
      <c r="B18" s="15" t="s">
        <v>19</v>
      </c>
      <c r="C18" s="19">
        <v>1166000</v>
      </c>
      <c r="D18" s="20">
        <v>1055167.77</v>
      </c>
      <c r="E18" s="21">
        <f t="shared" si="0"/>
        <v>90.4946629502573</v>
      </c>
    </row>
    <row r="19" spans="1:5" ht="17.25" customHeight="1">
      <c r="A19" s="14"/>
      <c r="B19" s="15" t="s">
        <v>20</v>
      </c>
      <c r="C19" s="19">
        <v>78803</v>
      </c>
      <c r="D19" s="20">
        <v>78052.79</v>
      </c>
      <c r="E19" s="21">
        <f t="shared" si="0"/>
        <v>99.0479930967095</v>
      </c>
    </row>
    <row r="20" spans="1:5" ht="12.75">
      <c r="A20" s="14"/>
      <c r="B20" s="15" t="s">
        <v>21</v>
      </c>
      <c r="C20" s="19">
        <v>200600</v>
      </c>
      <c r="D20" s="20">
        <v>172604.31</v>
      </c>
      <c r="E20" s="21">
        <f t="shared" si="0"/>
        <v>86.04402293120637</v>
      </c>
    </row>
    <row r="21" spans="1:5" ht="12.75">
      <c r="A21" s="14"/>
      <c r="B21" s="15" t="s">
        <v>22</v>
      </c>
      <c r="C21" s="19">
        <v>32415</v>
      </c>
      <c r="D21" s="20">
        <v>27356.93</v>
      </c>
      <c r="E21" s="21">
        <f t="shared" si="0"/>
        <v>84.39589696128336</v>
      </c>
    </row>
    <row r="22" spans="1:5" ht="22.5">
      <c r="A22" s="14"/>
      <c r="B22" s="15" t="s">
        <v>23</v>
      </c>
      <c r="C22" s="19">
        <v>44100</v>
      </c>
      <c r="D22" s="20">
        <v>39518.2</v>
      </c>
      <c r="E22" s="21">
        <f t="shared" si="0"/>
        <v>89.61043083900226</v>
      </c>
    </row>
    <row r="23" spans="1:5" ht="12.75">
      <c r="A23" s="14"/>
      <c r="B23" s="15" t="s">
        <v>24</v>
      </c>
      <c r="C23" s="19">
        <v>45540</v>
      </c>
      <c r="D23" s="20">
        <v>36644.46</v>
      </c>
      <c r="E23" s="21">
        <f t="shared" si="0"/>
        <v>80.466534914361</v>
      </c>
    </row>
    <row r="24" spans="1:5" ht="12.75">
      <c r="A24" s="14"/>
      <c r="B24" s="15" t="s">
        <v>25</v>
      </c>
      <c r="C24" s="19">
        <v>10151848</v>
      </c>
      <c r="D24" s="20">
        <v>7248064.41</v>
      </c>
      <c r="E24" s="21">
        <f t="shared" si="0"/>
        <v>71.39650248900496</v>
      </c>
    </row>
    <row r="25" spans="1:5" ht="12.75">
      <c r="A25" s="14"/>
      <c r="B25" s="15" t="s">
        <v>26</v>
      </c>
      <c r="C25" s="19">
        <v>1174152</v>
      </c>
      <c r="D25" s="20">
        <v>891542.42</v>
      </c>
      <c r="E25" s="21">
        <f t="shared" si="0"/>
        <v>75.93075002214364</v>
      </c>
    </row>
    <row r="26" spans="1:5" ht="12.75">
      <c r="A26" s="14"/>
      <c r="B26" s="15" t="s">
        <v>27</v>
      </c>
      <c r="C26" s="19">
        <v>27500</v>
      </c>
      <c r="D26" s="20">
        <v>26492.26</v>
      </c>
      <c r="E26" s="21">
        <f t="shared" si="0"/>
        <v>96.33549090909091</v>
      </c>
    </row>
    <row r="27" spans="1:5" ht="12.75">
      <c r="A27" s="14"/>
      <c r="B27" s="15" t="s">
        <v>28</v>
      </c>
      <c r="C27" s="19">
        <v>3700</v>
      </c>
      <c r="D27" s="20">
        <v>1792.35</v>
      </c>
      <c r="E27" s="21">
        <f t="shared" si="0"/>
        <v>48.44189189189189</v>
      </c>
    </row>
    <row r="28" spans="1:5" ht="12.75">
      <c r="A28" s="14"/>
      <c r="B28" s="15" t="s">
        <v>14</v>
      </c>
      <c r="C28" s="19">
        <v>102888</v>
      </c>
      <c r="D28" s="20">
        <v>83093.51</v>
      </c>
      <c r="E28" s="21">
        <f t="shared" si="0"/>
        <v>80.76112860586268</v>
      </c>
    </row>
    <row r="29" spans="1:5" ht="12.75">
      <c r="A29" s="14"/>
      <c r="B29" s="15" t="s">
        <v>29</v>
      </c>
      <c r="C29" s="19">
        <v>800</v>
      </c>
      <c r="D29" s="20">
        <v>436.85</v>
      </c>
      <c r="E29" s="21">
        <f t="shared" si="0"/>
        <v>54.60625</v>
      </c>
    </row>
    <row r="30" spans="1:5" ht="22.5">
      <c r="A30" s="14"/>
      <c r="B30" s="15" t="s">
        <v>30</v>
      </c>
      <c r="C30" s="19">
        <v>10400</v>
      </c>
      <c r="D30" s="20">
        <v>10374.15</v>
      </c>
      <c r="E30" s="21">
        <f t="shared" si="0"/>
        <v>99.7514423076923</v>
      </c>
    </row>
    <row r="31" spans="1:5" ht="22.5">
      <c r="A31" s="14"/>
      <c r="B31" s="15" t="s">
        <v>31</v>
      </c>
      <c r="C31" s="19">
        <v>9600</v>
      </c>
      <c r="D31" s="20">
        <v>9600</v>
      </c>
      <c r="E31" s="21">
        <f t="shared" si="0"/>
        <v>100</v>
      </c>
    </row>
    <row r="32" spans="1:5" ht="22.5">
      <c r="A32" s="14"/>
      <c r="B32" s="15" t="s">
        <v>32</v>
      </c>
      <c r="C32" s="19">
        <v>16684</v>
      </c>
      <c r="D32" s="20">
        <v>13240.66</v>
      </c>
      <c r="E32" s="21">
        <f t="shared" si="0"/>
        <v>79.36142411891632</v>
      </c>
    </row>
    <row r="33" spans="1:5" ht="12.75">
      <c r="A33" s="14"/>
      <c r="B33" s="15" t="s">
        <v>33</v>
      </c>
      <c r="C33" s="19">
        <v>6000</v>
      </c>
      <c r="D33" s="20">
        <v>4589.3</v>
      </c>
      <c r="E33" s="21">
        <f t="shared" si="0"/>
        <v>76.48833333333333</v>
      </c>
    </row>
    <row r="34" spans="1:5" ht="12.75">
      <c r="A34" s="14"/>
      <c r="B34" s="15" t="s">
        <v>34</v>
      </c>
      <c r="C34" s="19">
        <v>23000</v>
      </c>
      <c r="D34" s="20">
        <v>10654.63</v>
      </c>
      <c r="E34" s="21">
        <f t="shared" si="0"/>
        <v>46.32447826086956</v>
      </c>
    </row>
    <row r="35" spans="1:5" ht="12.75">
      <c r="A35" s="14"/>
      <c r="B35" s="15" t="s">
        <v>35</v>
      </c>
      <c r="C35" s="19">
        <v>48750</v>
      </c>
      <c r="D35" s="20">
        <v>48742.55</v>
      </c>
      <c r="E35" s="21">
        <f t="shared" si="0"/>
        <v>99.98471794871794</v>
      </c>
    </row>
    <row r="36" spans="1:5" ht="12.75">
      <c r="A36" s="14"/>
      <c r="B36" s="15" t="s">
        <v>36</v>
      </c>
      <c r="C36" s="19">
        <v>359448</v>
      </c>
      <c r="D36" s="20">
        <v>359448</v>
      </c>
      <c r="E36" s="21">
        <f t="shared" si="0"/>
        <v>100</v>
      </c>
    </row>
    <row r="37" spans="1:5" ht="22.5">
      <c r="A37" s="14"/>
      <c r="B37" s="15" t="s">
        <v>37</v>
      </c>
      <c r="C37" s="19">
        <v>380000</v>
      </c>
      <c r="D37" s="20">
        <v>117884.56</v>
      </c>
      <c r="E37" s="21">
        <f t="shared" si="0"/>
        <v>31.022252631578944</v>
      </c>
    </row>
    <row r="38" spans="1:5" ht="12.75">
      <c r="A38" s="14"/>
      <c r="B38" s="15" t="s">
        <v>38</v>
      </c>
      <c r="C38" s="19">
        <v>225439</v>
      </c>
      <c r="D38" s="20">
        <v>225439</v>
      </c>
      <c r="E38" s="21">
        <f t="shared" si="0"/>
        <v>100</v>
      </c>
    </row>
    <row r="39" spans="1:5" ht="12.75">
      <c r="A39" s="14"/>
      <c r="B39" s="15" t="s">
        <v>39</v>
      </c>
      <c r="C39" s="19">
        <v>261000</v>
      </c>
      <c r="D39" s="20">
        <v>158851.73</v>
      </c>
      <c r="E39" s="21">
        <f t="shared" si="0"/>
        <v>60.86273180076629</v>
      </c>
    </row>
    <row r="40" spans="1:5" ht="22.5">
      <c r="A40" s="14"/>
      <c r="B40" s="15" t="s">
        <v>40</v>
      </c>
      <c r="C40" s="19">
        <v>1402</v>
      </c>
      <c r="D40" s="20">
        <v>1402</v>
      </c>
      <c r="E40" s="21">
        <f t="shared" si="0"/>
        <v>100</v>
      </c>
    </row>
    <row r="41" spans="1:5" ht="22.5">
      <c r="A41" s="14"/>
      <c r="B41" s="15" t="s">
        <v>41</v>
      </c>
      <c r="C41" s="19">
        <v>2400</v>
      </c>
      <c r="D41" s="20">
        <v>1800</v>
      </c>
      <c r="E41" s="21">
        <f t="shared" si="0"/>
        <v>75</v>
      </c>
    </row>
    <row r="42" spans="1:5" ht="22.5">
      <c r="A42" s="14"/>
      <c r="B42" s="15" t="s">
        <v>42</v>
      </c>
      <c r="C42" s="19">
        <v>3400</v>
      </c>
      <c r="D42" s="20">
        <v>1246.92</v>
      </c>
      <c r="E42" s="21">
        <f t="shared" si="0"/>
        <v>36.67411764705882</v>
      </c>
    </row>
    <row r="43" spans="1:5" ht="22.5">
      <c r="A43" s="14"/>
      <c r="B43" s="15" t="s">
        <v>43</v>
      </c>
      <c r="C43" s="19">
        <v>2400</v>
      </c>
      <c r="D43" s="20">
        <v>2094.3</v>
      </c>
      <c r="E43" s="21">
        <f t="shared" si="0"/>
        <v>87.2625</v>
      </c>
    </row>
    <row r="44" spans="1:5" ht="12.75">
      <c r="A44" s="14"/>
      <c r="B44" s="15" t="s">
        <v>44</v>
      </c>
      <c r="C44" s="19">
        <v>590000</v>
      </c>
      <c r="D44" s="20">
        <v>49686.9</v>
      </c>
      <c r="E44" s="21">
        <f t="shared" si="0"/>
        <v>8.421508474576271</v>
      </c>
    </row>
    <row r="45" spans="1:5" ht="19.5" customHeight="1">
      <c r="A45" s="14"/>
      <c r="B45" s="15" t="s">
        <v>45</v>
      </c>
      <c r="C45" s="16">
        <f>SUM(C46:C72)</f>
        <v>6074931</v>
      </c>
      <c r="D45" s="17">
        <f>SUM(D46:D72)</f>
        <v>3519635.3300000005</v>
      </c>
      <c r="E45" s="23">
        <f t="shared" si="0"/>
        <v>57.937042083276346</v>
      </c>
    </row>
    <row r="46" spans="1:5" ht="16.5" customHeight="1">
      <c r="A46" s="14"/>
      <c r="B46" s="15" t="s">
        <v>18</v>
      </c>
      <c r="C46" s="19">
        <v>23354</v>
      </c>
      <c r="D46" s="20">
        <v>23253.05</v>
      </c>
      <c r="E46" s="21">
        <f t="shared" si="0"/>
        <v>99.56774000171276</v>
      </c>
    </row>
    <row r="47" spans="1:5" ht="18" customHeight="1">
      <c r="A47" s="14"/>
      <c r="B47" s="15" t="s">
        <v>19</v>
      </c>
      <c r="C47" s="19">
        <v>1270900</v>
      </c>
      <c r="D47" s="20">
        <v>1127154.23</v>
      </c>
      <c r="E47" s="21">
        <f t="shared" si="0"/>
        <v>88.68945078290974</v>
      </c>
    </row>
    <row r="48" spans="1:5" ht="15" customHeight="1">
      <c r="A48" s="14"/>
      <c r="B48" s="15" t="s">
        <v>20</v>
      </c>
      <c r="C48" s="19">
        <v>85814</v>
      </c>
      <c r="D48" s="20">
        <v>85774.29</v>
      </c>
      <c r="E48" s="21">
        <f t="shared" si="0"/>
        <v>99.95372549933576</v>
      </c>
    </row>
    <row r="49" spans="1:5" ht="12.75">
      <c r="A49" s="14"/>
      <c r="B49" s="15" t="s">
        <v>21</v>
      </c>
      <c r="C49" s="19">
        <v>233677</v>
      </c>
      <c r="D49" s="20">
        <v>197413.17</v>
      </c>
      <c r="E49" s="21">
        <f t="shared" si="0"/>
        <v>84.48121552399253</v>
      </c>
    </row>
    <row r="50" spans="1:5" ht="12.75">
      <c r="A50" s="14"/>
      <c r="B50" s="15" t="s">
        <v>22</v>
      </c>
      <c r="C50" s="19">
        <v>36118</v>
      </c>
      <c r="D50" s="20">
        <v>30929.64</v>
      </c>
      <c r="E50" s="21">
        <f t="shared" si="0"/>
        <v>85.63497425106596</v>
      </c>
    </row>
    <row r="51" spans="1:5" ht="22.5">
      <c r="A51" s="14"/>
      <c r="B51" s="15" t="s">
        <v>23</v>
      </c>
      <c r="C51" s="19">
        <v>39800</v>
      </c>
      <c r="D51" s="20">
        <v>35946.8</v>
      </c>
      <c r="E51" s="21">
        <f t="shared" si="0"/>
        <v>90.31859296482413</v>
      </c>
    </row>
    <row r="52" spans="1:5" ht="12.75">
      <c r="A52" s="14"/>
      <c r="B52" s="15" t="s">
        <v>24</v>
      </c>
      <c r="C52" s="19">
        <v>5000</v>
      </c>
      <c r="D52" s="20">
        <v>3398.4</v>
      </c>
      <c r="E52" s="21">
        <f t="shared" si="0"/>
        <v>67.968</v>
      </c>
    </row>
    <row r="53" spans="1:5" ht="12.75">
      <c r="A53" s="14"/>
      <c r="B53" s="15" t="s">
        <v>25</v>
      </c>
      <c r="C53" s="19">
        <v>318420</v>
      </c>
      <c r="D53" s="20">
        <v>314496.59</v>
      </c>
      <c r="E53" s="21">
        <f t="shared" si="0"/>
        <v>98.76785063752278</v>
      </c>
    </row>
    <row r="54" spans="1:5" ht="12.75">
      <c r="A54" s="14"/>
      <c r="B54" s="15" t="s">
        <v>46</v>
      </c>
      <c r="C54" s="19">
        <v>860510</v>
      </c>
      <c r="D54" s="20">
        <v>717122.68</v>
      </c>
      <c r="E54" s="21">
        <f t="shared" si="0"/>
        <v>83.33693739758981</v>
      </c>
    </row>
    <row r="55" spans="1:5" ht="12.75">
      <c r="A55" s="14"/>
      <c r="B55" s="15" t="s">
        <v>27</v>
      </c>
      <c r="C55" s="19">
        <v>126112</v>
      </c>
      <c r="D55" s="20">
        <v>90000</v>
      </c>
      <c r="E55" s="21">
        <f t="shared" si="0"/>
        <v>71.36513575234711</v>
      </c>
    </row>
    <row r="56" spans="1:5" ht="12.75">
      <c r="A56" s="14"/>
      <c r="B56" s="15" t="s">
        <v>28</v>
      </c>
      <c r="C56" s="19">
        <v>3300</v>
      </c>
      <c r="D56" s="20">
        <v>2192</v>
      </c>
      <c r="E56" s="21">
        <f t="shared" si="0"/>
        <v>66.42424242424242</v>
      </c>
    </row>
    <row r="57" spans="1:5" ht="12.75">
      <c r="A57" s="14"/>
      <c r="B57" s="15" t="s">
        <v>14</v>
      </c>
      <c r="C57" s="19">
        <v>206000</v>
      </c>
      <c r="D57" s="20">
        <v>206000</v>
      </c>
      <c r="E57" s="21">
        <f t="shared" si="0"/>
        <v>100</v>
      </c>
    </row>
    <row r="58" spans="1:5" ht="12.75">
      <c r="A58" s="14"/>
      <c r="B58" s="15" t="s">
        <v>29</v>
      </c>
      <c r="C58" s="19">
        <v>800</v>
      </c>
      <c r="D58" s="20">
        <v>436.85</v>
      </c>
      <c r="E58" s="21">
        <f t="shared" si="0"/>
        <v>54.60625</v>
      </c>
    </row>
    <row r="59" spans="1:5" ht="22.5">
      <c r="A59" s="14"/>
      <c r="B59" s="15" t="s">
        <v>30</v>
      </c>
      <c r="C59" s="19">
        <v>8400</v>
      </c>
      <c r="D59" s="20">
        <v>6345.59</v>
      </c>
      <c r="E59" s="21">
        <f t="shared" si="0"/>
        <v>75.5427380952381</v>
      </c>
    </row>
    <row r="60" spans="1:5" ht="22.5">
      <c r="A60" s="14"/>
      <c r="B60" s="15" t="s">
        <v>31</v>
      </c>
      <c r="C60" s="19">
        <v>12600</v>
      </c>
      <c r="D60" s="20">
        <v>10645.97</v>
      </c>
      <c r="E60" s="21">
        <f t="shared" si="0"/>
        <v>84.49182539682539</v>
      </c>
    </row>
    <row r="61" spans="1:5" ht="22.5">
      <c r="A61" s="14"/>
      <c r="B61" s="15" t="s">
        <v>32</v>
      </c>
      <c r="C61" s="19">
        <v>20000</v>
      </c>
      <c r="D61" s="20">
        <v>14870.06</v>
      </c>
      <c r="E61" s="21">
        <f t="shared" si="0"/>
        <v>74.3503</v>
      </c>
    </row>
    <row r="62" spans="1:5" ht="12.75">
      <c r="A62" s="14"/>
      <c r="B62" s="15" t="s">
        <v>33</v>
      </c>
      <c r="C62" s="19">
        <v>5500</v>
      </c>
      <c r="D62" s="20">
        <v>5136.48</v>
      </c>
      <c r="E62" s="21">
        <f t="shared" si="0"/>
        <v>93.39054545454545</v>
      </c>
    </row>
    <row r="63" spans="1:5" ht="12.75">
      <c r="A63" s="14"/>
      <c r="B63" s="15" t="s">
        <v>34</v>
      </c>
      <c r="C63" s="19">
        <v>13200</v>
      </c>
      <c r="D63" s="20">
        <v>10658</v>
      </c>
      <c r="E63" s="21">
        <f t="shared" si="0"/>
        <v>80.74242424242424</v>
      </c>
    </row>
    <row r="64" spans="1:5" ht="12.75">
      <c r="A64" s="14"/>
      <c r="B64" s="15" t="s">
        <v>35</v>
      </c>
      <c r="C64" s="19">
        <v>48750</v>
      </c>
      <c r="D64" s="20">
        <v>48750</v>
      </c>
      <c r="E64" s="21">
        <f t="shared" si="0"/>
        <v>100</v>
      </c>
    </row>
    <row r="65" spans="1:5" ht="12.75">
      <c r="A65" s="14"/>
      <c r="B65" s="15" t="s">
        <v>36</v>
      </c>
      <c r="C65" s="19">
        <v>464088</v>
      </c>
      <c r="D65" s="20">
        <v>464081</v>
      </c>
      <c r="E65" s="21">
        <f t="shared" si="0"/>
        <v>99.9984916653738</v>
      </c>
    </row>
    <row r="66" spans="1:5" ht="22.5">
      <c r="A66" s="14"/>
      <c r="B66" s="15" t="s">
        <v>37</v>
      </c>
      <c r="C66" s="19">
        <v>241858</v>
      </c>
      <c r="D66" s="20">
        <v>86058.08</v>
      </c>
      <c r="E66" s="21">
        <f t="shared" si="0"/>
        <v>35.58206881723987</v>
      </c>
    </row>
    <row r="67" spans="1:5" ht="12.75">
      <c r="A67" s="14"/>
      <c r="B67" s="15" t="s">
        <v>39</v>
      </c>
      <c r="C67" s="19">
        <v>10000</v>
      </c>
      <c r="D67" s="20">
        <v>947.54</v>
      </c>
      <c r="E67" s="21">
        <f t="shared" si="0"/>
        <v>9.475399999999999</v>
      </c>
    </row>
    <row r="68" spans="1:5" ht="22.5">
      <c r="A68" s="14"/>
      <c r="B68" s="15" t="s">
        <v>41</v>
      </c>
      <c r="C68" s="19">
        <v>930</v>
      </c>
      <c r="D68" s="20">
        <v>930</v>
      </c>
      <c r="E68" s="21">
        <f t="shared" si="0"/>
        <v>100</v>
      </c>
    </row>
    <row r="69" spans="1:5" ht="22.5">
      <c r="A69" s="14"/>
      <c r="B69" s="15" t="s">
        <v>42</v>
      </c>
      <c r="C69" s="19">
        <v>2400</v>
      </c>
      <c r="D69" s="20">
        <v>1246.94</v>
      </c>
      <c r="E69" s="21">
        <f t="shared" si="0"/>
        <v>51.95583333333333</v>
      </c>
    </row>
    <row r="70" spans="1:5" ht="22.5">
      <c r="A70" s="14"/>
      <c r="B70" s="15" t="s">
        <v>47</v>
      </c>
      <c r="C70" s="19">
        <v>2400</v>
      </c>
      <c r="D70" s="20">
        <v>1526.97</v>
      </c>
      <c r="E70" s="21">
        <f t="shared" si="0"/>
        <v>63.62375</v>
      </c>
    </row>
    <row r="71" spans="1:5" ht="12.75">
      <c r="A71" s="14"/>
      <c r="B71" s="15" t="s">
        <v>48</v>
      </c>
      <c r="C71" s="19">
        <v>2005000</v>
      </c>
      <c r="D71" s="20">
        <v>4636</v>
      </c>
      <c r="E71" s="21">
        <f t="shared" si="0"/>
        <v>0.2312219451371571</v>
      </c>
    </row>
    <row r="72" spans="1:5" ht="12.75">
      <c r="A72" s="14"/>
      <c r="B72" s="15" t="s">
        <v>49</v>
      </c>
      <c r="C72" s="19">
        <v>30000</v>
      </c>
      <c r="D72" s="20">
        <v>29685</v>
      </c>
      <c r="E72" s="21">
        <f t="shared" si="0"/>
        <v>98.95</v>
      </c>
    </row>
    <row r="73" spans="1:5" ht="12.75">
      <c r="A73" s="6" t="s">
        <v>50</v>
      </c>
      <c r="B73" s="10" t="s">
        <v>51</v>
      </c>
      <c r="C73" s="11">
        <f>SUM(C74,C77)</f>
        <v>4928171</v>
      </c>
      <c r="D73" s="12">
        <f>SUM(D74,D77)</f>
        <v>2169597.1900000004</v>
      </c>
      <c r="E73" s="22">
        <f aca="true" t="shared" si="1" ref="E73:E136">D73/C73*100</f>
        <v>44.02438937285253</v>
      </c>
    </row>
    <row r="74" spans="1:5" ht="12.75">
      <c r="A74" s="14"/>
      <c r="B74" s="15" t="s">
        <v>52</v>
      </c>
      <c r="C74" s="16">
        <f>SUM(C75:C76)</f>
        <v>78000</v>
      </c>
      <c r="D74" s="17">
        <f>SUM(D75:D76)</f>
        <v>67088.2</v>
      </c>
      <c r="E74" s="23">
        <f t="shared" si="1"/>
        <v>86.01051282051282</v>
      </c>
    </row>
    <row r="75" spans="1:5" ht="12.75">
      <c r="A75" s="14"/>
      <c r="B75" s="15" t="s">
        <v>14</v>
      </c>
      <c r="C75" s="19">
        <v>70000</v>
      </c>
      <c r="D75" s="20">
        <v>60000</v>
      </c>
      <c r="E75" s="21">
        <f t="shared" si="1"/>
        <v>85.71428571428571</v>
      </c>
    </row>
    <row r="76" spans="1:5" ht="12.75">
      <c r="A76" s="14"/>
      <c r="B76" s="15" t="s">
        <v>49</v>
      </c>
      <c r="C76" s="19">
        <v>8000</v>
      </c>
      <c r="D76" s="20">
        <v>7088.2</v>
      </c>
      <c r="E76" s="21">
        <f t="shared" si="1"/>
        <v>88.60249999999999</v>
      </c>
    </row>
    <row r="77" spans="1:5" ht="12.75">
      <c r="A77" s="14"/>
      <c r="B77" s="15" t="s">
        <v>53</v>
      </c>
      <c r="C77" s="16">
        <f>SUM(C78:C80)</f>
        <v>4850171</v>
      </c>
      <c r="D77" s="17">
        <f>SUM(D78:D80)</f>
        <v>2102508.99</v>
      </c>
      <c r="E77" s="23">
        <f t="shared" si="1"/>
        <v>43.349172431240056</v>
      </c>
    </row>
    <row r="78" spans="1:5" ht="12.75">
      <c r="A78" s="14"/>
      <c r="B78" s="15" t="s">
        <v>27</v>
      </c>
      <c r="C78" s="19">
        <v>663738</v>
      </c>
      <c r="D78" s="20">
        <v>453605.8</v>
      </c>
      <c r="E78" s="21">
        <f t="shared" si="1"/>
        <v>68.34109241899665</v>
      </c>
    </row>
    <row r="79" spans="1:5" ht="12.75">
      <c r="A79" s="14"/>
      <c r="B79" s="15" t="s">
        <v>54</v>
      </c>
      <c r="C79" s="19">
        <v>125000</v>
      </c>
      <c r="D79" s="20">
        <v>91786.58</v>
      </c>
      <c r="E79" s="21">
        <f t="shared" si="1"/>
        <v>73.429264</v>
      </c>
    </row>
    <row r="80" spans="1:5" ht="15" customHeight="1">
      <c r="A80" s="14"/>
      <c r="B80" s="15" t="s">
        <v>48</v>
      </c>
      <c r="C80" s="19">
        <v>4061433</v>
      </c>
      <c r="D80" s="20">
        <v>1557116.61</v>
      </c>
      <c r="E80" s="21">
        <f t="shared" si="1"/>
        <v>38.33909386169857</v>
      </c>
    </row>
    <row r="81" spans="1:5" ht="12.75">
      <c r="A81" s="6" t="s">
        <v>55</v>
      </c>
      <c r="B81" s="10" t="s">
        <v>56</v>
      </c>
      <c r="C81" s="24">
        <f>SUM(C82)</f>
        <v>10000</v>
      </c>
      <c r="D81" s="25">
        <f>SUM(D82)</f>
        <v>5000</v>
      </c>
      <c r="E81" s="22">
        <f t="shared" si="1"/>
        <v>50</v>
      </c>
    </row>
    <row r="82" spans="1:5" ht="12.75">
      <c r="A82" s="14"/>
      <c r="B82" s="15" t="s">
        <v>57</v>
      </c>
      <c r="C82" s="26">
        <f>SUM(C83:C84)</f>
        <v>10000</v>
      </c>
      <c r="D82" s="26">
        <f>SUM(D83:D84)</f>
        <v>5000</v>
      </c>
      <c r="E82" s="23">
        <f t="shared" si="1"/>
        <v>50</v>
      </c>
    </row>
    <row r="83" spans="1:5" ht="22.5">
      <c r="A83" s="14"/>
      <c r="B83" s="15" t="s">
        <v>58</v>
      </c>
      <c r="C83" s="19">
        <v>5000</v>
      </c>
      <c r="D83" s="20">
        <v>5000</v>
      </c>
      <c r="E83" s="21">
        <f t="shared" si="1"/>
        <v>100</v>
      </c>
    </row>
    <row r="84" spans="1:5" ht="12.75">
      <c r="A84" s="14"/>
      <c r="B84" s="15" t="s">
        <v>48</v>
      </c>
      <c r="C84" s="19">
        <v>5000</v>
      </c>
      <c r="D84" s="20">
        <v>0</v>
      </c>
      <c r="E84" s="22">
        <f t="shared" si="1"/>
        <v>0</v>
      </c>
    </row>
    <row r="85" spans="1:5" ht="12.75">
      <c r="A85" s="6" t="s">
        <v>59</v>
      </c>
      <c r="B85" s="10" t="s">
        <v>60</v>
      </c>
      <c r="C85" s="11">
        <f>SUM(C86)</f>
        <v>1932612</v>
      </c>
      <c r="D85" s="12">
        <f>SUM(D86)</f>
        <v>1030809.0599999999</v>
      </c>
      <c r="E85" s="22">
        <f t="shared" si="1"/>
        <v>53.33761044638033</v>
      </c>
    </row>
    <row r="86" spans="1:5" ht="12.75">
      <c r="A86" s="14"/>
      <c r="B86" s="15" t="s">
        <v>61</v>
      </c>
      <c r="C86" s="16">
        <f>SUM(C87,C88,C89:C94)</f>
        <v>1932612</v>
      </c>
      <c r="D86" s="17">
        <f>SUM(D87,D88,D89:D94)</f>
        <v>1030809.0599999999</v>
      </c>
      <c r="E86" s="23">
        <f t="shared" si="1"/>
        <v>53.33761044638033</v>
      </c>
    </row>
    <row r="87" spans="1:5" ht="12.75">
      <c r="A87" s="14"/>
      <c r="B87" s="15" t="s">
        <v>62</v>
      </c>
      <c r="C87" s="19">
        <v>287160</v>
      </c>
      <c r="D87" s="20">
        <v>248805.73</v>
      </c>
      <c r="E87" s="21">
        <f t="shared" si="1"/>
        <v>86.64358893996379</v>
      </c>
    </row>
    <row r="88" spans="1:5" ht="12.75">
      <c r="A88" s="14"/>
      <c r="B88" s="15" t="s">
        <v>34</v>
      </c>
      <c r="C88" s="27">
        <v>363000</v>
      </c>
      <c r="D88" s="20">
        <v>360331.38</v>
      </c>
      <c r="E88" s="21">
        <f t="shared" si="1"/>
        <v>99.26484297520662</v>
      </c>
    </row>
    <row r="89" spans="1:5" ht="15" customHeight="1">
      <c r="A89" s="14"/>
      <c r="B89" s="15" t="s">
        <v>36</v>
      </c>
      <c r="C89" s="19">
        <v>208900</v>
      </c>
      <c r="D89" s="20">
        <v>140521</v>
      </c>
      <c r="E89" s="21">
        <f t="shared" si="1"/>
        <v>67.26711345141216</v>
      </c>
    </row>
    <row r="90" spans="1:5" ht="15" customHeight="1">
      <c r="A90" s="14"/>
      <c r="B90" s="15" t="s">
        <v>63</v>
      </c>
      <c r="C90" s="19">
        <v>1200</v>
      </c>
      <c r="D90" s="20">
        <v>1200</v>
      </c>
      <c r="E90" s="21">
        <f t="shared" si="1"/>
        <v>100</v>
      </c>
    </row>
    <row r="91" spans="1:5" ht="22.5">
      <c r="A91" s="14"/>
      <c r="B91" s="15" t="s">
        <v>37</v>
      </c>
      <c r="C91" s="19">
        <v>138409</v>
      </c>
      <c r="D91" s="20">
        <v>138404.85</v>
      </c>
      <c r="E91" s="21">
        <f t="shared" si="1"/>
        <v>99.99700164006676</v>
      </c>
    </row>
    <row r="92" spans="1:5" ht="12.75">
      <c r="A92" s="14"/>
      <c r="B92" s="15" t="s">
        <v>38</v>
      </c>
      <c r="C92" s="19">
        <v>36430</v>
      </c>
      <c r="D92" s="20">
        <v>0</v>
      </c>
      <c r="E92" s="21">
        <f t="shared" si="1"/>
        <v>0</v>
      </c>
    </row>
    <row r="93" spans="1:5" ht="12.75">
      <c r="A93" s="14"/>
      <c r="B93" s="15" t="s">
        <v>39</v>
      </c>
      <c r="C93" s="19">
        <v>42500</v>
      </c>
      <c r="D93" s="20">
        <v>42046.1</v>
      </c>
      <c r="E93" s="21">
        <f t="shared" si="1"/>
        <v>98.932</v>
      </c>
    </row>
    <row r="94" spans="1:5" ht="12.75">
      <c r="A94" s="14"/>
      <c r="B94" s="15" t="s">
        <v>48</v>
      </c>
      <c r="C94" s="19">
        <v>855013</v>
      </c>
      <c r="D94" s="20">
        <v>99500</v>
      </c>
      <c r="E94" s="21">
        <f t="shared" si="1"/>
        <v>11.63724995994213</v>
      </c>
    </row>
    <row r="95" spans="1:5" s="28" customFormat="1" ht="12.75">
      <c r="A95" s="6" t="s">
        <v>64</v>
      </c>
      <c r="B95" s="10" t="s">
        <v>65</v>
      </c>
      <c r="C95" s="11">
        <f>SUM(C96)</f>
        <v>76924</v>
      </c>
      <c r="D95" s="12">
        <f>SUM(D96)</f>
        <v>31262.74</v>
      </c>
      <c r="E95" s="22">
        <f t="shared" si="1"/>
        <v>40.64107430710832</v>
      </c>
    </row>
    <row r="96" spans="1:5" ht="12.75">
      <c r="A96" s="14"/>
      <c r="B96" s="15" t="s">
        <v>66</v>
      </c>
      <c r="C96" s="16">
        <f>SUM(C97:C100)</f>
        <v>76924</v>
      </c>
      <c r="D96" s="17">
        <f>SUM(D97:D100)</f>
        <v>31262.74</v>
      </c>
      <c r="E96" s="23">
        <f t="shared" si="1"/>
        <v>40.64107430710832</v>
      </c>
    </row>
    <row r="97" spans="1:5" ht="12.75">
      <c r="A97" s="14"/>
      <c r="B97" s="15" t="s">
        <v>21</v>
      </c>
      <c r="C97" s="27">
        <v>384</v>
      </c>
      <c r="D97" s="20">
        <v>0</v>
      </c>
      <c r="E97" s="22">
        <f t="shared" si="1"/>
        <v>0</v>
      </c>
    </row>
    <row r="98" spans="1:5" ht="12.75">
      <c r="A98" s="14"/>
      <c r="B98" s="15" t="s">
        <v>22</v>
      </c>
      <c r="C98" s="27">
        <v>60</v>
      </c>
      <c r="D98" s="20">
        <v>0</v>
      </c>
      <c r="E98" s="22">
        <f t="shared" si="1"/>
        <v>0</v>
      </c>
    </row>
    <row r="99" spans="1:5" ht="12.75">
      <c r="A99" s="14"/>
      <c r="B99" s="15" t="s">
        <v>24</v>
      </c>
      <c r="C99" s="27">
        <v>6480</v>
      </c>
      <c r="D99" s="20">
        <v>0</v>
      </c>
      <c r="E99" s="22">
        <f t="shared" si="1"/>
        <v>0</v>
      </c>
    </row>
    <row r="100" spans="1:5" ht="12.75">
      <c r="A100" s="14"/>
      <c r="B100" s="15" t="s">
        <v>14</v>
      </c>
      <c r="C100" s="19">
        <v>70000</v>
      </c>
      <c r="D100" s="20">
        <v>31262.74</v>
      </c>
      <c r="E100" s="21">
        <f t="shared" si="1"/>
        <v>44.661057142857146</v>
      </c>
    </row>
    <row r="101" spans="1:5" ht="12.75">
      <c r="A101" s="6" t="s">
        <v>67</v>
      </c>
      <c r="B101" s="10" t="s">
        <v>68</v>
      </c>
      <c r="C101" s="11">
        <f>SUM(C102,C109,C119,C144,C154,C158)</f>
        <v>3861697</v>
      </c>
      <c r="D101" s="12">
        <f>SUM(D102,D109,D119,D144,D154,D158)</f>
        <v>3661643.28</v>
      </c>
      <c r="E101" s="22">
        <f t="shared" si="1"/>
        <v>94.81953866396043</v>
      </c>
    </row>
    <row r="102" spans="1:5" ht="12.75">
      <c r="A102" s="14"/>
      <c r="B102" s="15" t="s">
        <v>69</v>
      </c>
      <c r="C102" s="16">
        <f>SUM(C103:C108)</f>
        <v>108275</v>
      </c>
      <c r="D102" s="17">
        <f>SUM(D103:D108)</f>
        <v>108275</v>
      </c>
      <c r="E102" s="23">
        <f t="shared" si="1"/>
        <v>100</v>
      </c>
    </row>
    <row r="103" spans="1:5" ht="15" customHeight="1">
      <c r="A103" s="14"/>
      <c r="B103" s="15" t="s">
        <v>19</v>
      </c>
      <c r="C103" s="19">
        <v>77998</v>
      </c>
      <c r="D103" s="20">
        <v>77998</v>
      </c>
      <c r="E103" s="21">
        <f t="shared" si="1"/>
        <v>100</v>
      </c>
    </row>
    <row r="104" spans="1:5" ht="12.75">
      <c r="A104" s="14"/>
      <c r="B104" s="15" t="s">
        <v>20</v>
      </c>
      <c r="C104" s="19">
        <v>5322</v>
      </c>
      <c r="D104" s="20">
        <v>5322</v>
      </c>
      <c r="E104" s="21">
        <f t="shared" si="1"/>
        <v>100</v>
      </c>
    </row>
    <row r="105" spans="1:5" ht="12.75">
      <c r="A105" s="14"/>
      <c r="B105" s="15" t="s">
        <v>21</v>
      </c>
      <c r="C105" s="19">
        <v>14524</v>
      </c>
      <c r="D105" s="20">
        <v>14524</v>
      </c>
      <c r="E105" s="21">
        <f t="shared" si="1"/>
        <v>100</v>
      </c>
    </row>
    <row r="106" spans="1:5" ht="12.75">
      <c r="A106" s="14"/>
      <c r="B106" s="15" t="s">
        <v>22</v>
      </c>
      <c r="C106" s="19">
        <v>2067</v>
      </c>
      <c r="D106" s="20">
        <v>2067</v>
      </c>
      <c r="E106" s="21">
        <f t="shared" si="1"/>
        <v>100</v>
      </c>
    </row>
    <row r="107" spans="1:5" ht="12.75">
      <c r="A107" s="14"/>
      <c r="B107" s="15" t="s">
        <v>25</v>
      </c>
      <c r="C107" s="19">
        <v>3042</v>
      </c>
      <c r="D107" s="20">
        <v>3042</v>
      </c>
      <c r="E107" s="21">
        <f t="shared" si="1"/>
        <v>100</v>
      </c>
    </row>
    <row r="108" spans="1:5" ht="12.75" customHeight="1">
      <c r="A108" s="14"/>
      <c r="B108" s="15" t="s">
        <v>35</v>
      </c>
      <c r="C108" s="19">
        <v>5322</v>
      </c>
      <c r="D108" s="20">
        <v>5322</v>
      </c>
      <c r="E108" s="21">
        <f t="shared" si="1"/>
        <v>100</v>
      </c>
    </row>
    <row r="109" spans="1:5" ht="13.5" customHeight="1">
      <c r="A109" s="14"/>
      <c r="B109" s="15" t="s">
        <v>70</v>
      </c>
      <c r="C109" s="16">
        <f>SUM(C110:C118)</f>
        <v>240262</v>
      </c>
      <c r="D109" s="29">
        <f>SUM(D110:D118)</f>
        <v>212916.18000000002</v>
      </c>
      <c r="E109" s="23">
        <f t="shared" si="1"/>
        <v>88.6183333194596</v>
      </c>
    </row>
    <row r="110" spans="1:5" ht="15" customHeight="1">
      <c r="A110" s="14"/>
      <c r="B110" s="15" t="s">
        <v>71</v>
      </c>
      <c r="C110" s="19">
        <v>196672</v>
      </c>
      <c r="D110" s="20">
        <v>181833.94</v>
      </c>
      <c r="E110" s="21">
        <f t="shared" si="1"/>
        <v>92.4554283273674</v>
      </c>
    </row>
    <row r="111" spans="1:5" ht="12.75">
      <c r="A111" s="14"/>
      <c r="B111" s="15" t="s">
        <v>25</v>
      </c>
      <c r="C111" s="19">
        <v>13890</v>
      </c>
      <c r="D111" s="20">
        <v>12936.9</v>
      </c>
      <c r="E111" s="21">
        <f t="shared" si="1"/>
        <v>93.13822894168466</v>
      </c>
    </row>
    <row r="112" spans="1:5" ht="12.75">
      <c r="A112" s="14"/>
      <c r="B112" s="15" t="s">
        <v>14</v>
      </c>
      <c r="C112" s="19">
        <v>4000</v>
      </c>
      <c r="D112" s="20">
        <v>2739.68</v>
      </c>
      <c r="E112" s="21">
        <f t="shared" si="1"/>
        <v>68.49199999999999</v>
      </c>
    </row>
    <row r="113" spans="1:5" ht="22.5">
      <c r="A113" s="14"/>
      <c r="B113" s="15" t="s">
        <v>72</v>
      </c>
      <c r="C113" s="19">
        <v>5000</v>
      </c>
      <c r="D113" s="20">
        <v>4406.64</v>
      </c>
      <c r="E113" s="21">
        <f t="shared" si="1"/>
        <v>88.13280000000002</v>
      </c>
    </row>
    <row r="114" spans="1:5" ht="22.5">
      <c r="A114" s="14"/>
      <c r="B114" s="15" t="s">
        <v>73</v>
      </c>
      <c r="C114" s="19">
        <v>5500</v>
      </c>
      <c r="D114" s="20">
        <v>5091.35</v>
      </c>
      <c r="E114" s="21">
        <f t="shared" si="1"/>
        <v>92.57000000000001</v>
      </c>
    </row>
    <row r="115" spans="1:5" ht="12.75">
      <c r="A115" s="14"/>
      <c r="B115" s="15" t="s">
        <v>33</v>
      </c>
      <c r="C115" s="19">
        <v>4000</v>
      </c>
      <c r="D115" s="20">
        <v>2275.79</v>
      </c>
      <c r="E115" s="21">
        <f t="shared" si="1"/>
        <v>56.894749999999995</v>
      </c>
    </row>
    <row r="116" spans="1:5" ht="12.75">
      <c r="A116" s="14"/>
      <c r="B116" s="15" t="s">
        <v>74</v>
      </c>
      <c r="C116" s="19">
        <v>1000</v>
      </c>
      <c r="D116" s="20">
        <v>0</v>
      </c>
      <c r="E116" s="21">
        <f t="shared" si="1"/>
        <v>0</v>
      </c>
    </row>
    <row r="117" spans="1:5" ht="22.5">
      <c r="A117" s="14"/>
      <c r="B117" s="15" t="s">
        <v>75</v>
      </c>
      <c r="C117" s="19">
        <v>1700</v>
      </c>
      <c r="D117" s="20">
        <v>963.98</v>
      </c>
      <c r="E117" s="21">
        <f t="shared" si="1"/>
        <v>56.70470588235295</v>
      </c>
    </row>
    <row r="118" spans="1:5" ht="22.5">
      <c r="A118" s="14"/>
      <c r="B118" s="15" t="s">
        <v>76</v>
      </c>
      <c r="C118" s="19">
        <v>8500</v>
      </c>
      <c r="D118" s="20">
        <v>2667.9</v>
      </c>
      <c r="E118" s="21">
        <f t="shared" si="1"/>
        <v>31.38705882352941</v>
      </c>
    </row>
    <row r="119" spans="1:5" ht="12.75" customHeight="1">
      <c r="A119" s="14"/>
      <c r="B119" s="15" t="s">
        <v>77</v>
      </c>
      <c r="C119" s="16">
        <f>SUM(C120:C143)</f>
        <v>3121450</v>
      </c>
      <c r="D119" s="17">
        <f>SUM(D120:D143)</f>
        <v>3032331.8699999996</v>
      </c>
      <c r="E119" s="23">
        <f t="shared" si="1"/>
        <v>97.14497653334186</v>
      </c>
    </row>
    <row r="120" spans="1:5" ht="12.75">
      <c r="A120" s="14"/>
      <c r="B120" s="15" t="s">
        <v>18</v>
      </c>
      <c r="C120" s="19">
        <v>5473</v>
      </c>
      <c r="D120" s="20">
        <v>5472.07</v>
      </c>
      <c r="E120" s="21">
        <f t="shared" si="1"/>
        <v>99.98300749132103</v>
      </c>
    </row>
    <row r="121" spans="1:5" ht="16.5" customHeight="1">
      <c r="A121" s="14"/>
      <c r="B121" s="15" t="s">
        <v>19</v>
      </c>
      <c r="C121" s="19">
        <v>1916300</v>
      </c>
      <c r="D121" s="20">
        <v>1853239.06</v>
      </c>
      <c r="E121" s="21">
        <f t="shared" si="1"/>
        <v>96.70923446224495</v>
      </c>
    </row>
    <row r="122" spans="1:5" ht="12.75">
      <c r="A122" s="14"/>
      <c r="B122" s="15" t="s">
        <v>20</v>
      </c>
      <c r="C122" s="19">
        <v>109270</v>
      </c>
      <c r="D122" s="20">
        <v>109268.46</v>
      </c>
      <c r="E122" s="21">
        <f t="shared" si="1"/>
        <v>99.99859064702115</v>
      </c>
    </row>
    <row r="123" spans="1:5" ht="12.75">
      <c r="A123" s="14"/>
      <c r="B123" s="15" t="s">
        <v>21</v>
      </c>
      <c r="C123" s="19">
        <v>297198</v>
      </c>
      <c r="D123" s="20">
        <v>277124.39</v>
      </c>
      <c r="E123" s="21">
        <f t="shared" si="1"/>
        <v>93.24571161313334</v>
      </c>
    </row>
    <row r="124" spans="1:5" ht="12.75">
      <c r="A124" s="14"/>
      <c r="B124" s="15" t="s">
        <v>22</v>
      </c>
      <c r="C124" s="19">
        <v>50235</v>
      </c>
      <c r="D124" s="20">
        <v>46485.1</v>
      </c>
      <c r="E124" s="21">
        <f t="shared" si="1"/>
        <v>92.5352841644272</v>
      </c>
    </row>
    <row r="125" spans="1:5" ht="22.5">
      <c r="A125" s="14"/>
      <c r="B125" s="15" t="s">
        <v>78</v>
      </c>
      <c r="C125" s="19">
        <v>5984</v>
      </c>
      <c r="D125" s="20">
        <v>5983.64</v>
      </c>
      <c r="E125" s="21">
        <f t="shared" si="1"/>
        <v>99.99398395721926</v>
      </c>
    </row>
    <row r="126" spans="1:5" ht="12.75">
      <c r="A126" s="14"/>
      <c r="B126" s="15" t="s">
        <v>24</v>
      </c>
      <c r="C126" s="19">
        <v>26437</v>
      </c>
      <c r="D126" s="20">
        <v>26436.04</v>
      </c>
      <c r="E126" s="21">
        <f t="shared" si="1"/>
        <v>99.99636872564966</v>
      </c>
    </row>
    <row r="127" spans="1:5" ht="12.75">
      <c r="A127" s="14"/>
      <c r="B127" s="15" t="s">
        <v>25</v>
      </c>
      <c r="C127" s="19">
        <v>123099</v>
      </c>
      <c r="D127" s="20">
        <v>121345.12</v>
      </c>
      <c r="E127" s="21">
        <f t="shared" si="1"/>
        <v>98.57522806846521</v>
      </c>
    </row>
    <row r="128" spans="1:5" ht="12.75">
      <c r="A128" s="14"/>
      <c r="B128" s="15" t="s">
        <v>26</v>
      </c>
      <c r="C128" s="19">
        <v>62257</v>
      </c>
      <c r="D128" s="20">
        <v>62256.06</v>
      </c>
      <c r="E128" s="21">
        <f t="shared" si="1"/>
        <v>99.99849012962397</v>
      </c>
    </row>
    <row r="129" spans="1:5" ht="12.75">
      <c r="A129" s="14"/>
      <c r="B129" s="15" t="s">
        <v>27</v>
      </c>
      <c r="C129" s="19">
        <v>3402</v>
      </c>
      <c r="D129" s="20">
        <v>3401.01</v>
      </c>
      <c r="E129" s="21">
        <f t="shared" si="1"/>
        <v>99.97089947089948</v>
      </c>
    </row>
    <row r="130" spans="1:5" ht="12.75">
      <c r="A130" s="14"/>
      <c r="B130" s="15" t="s">
        <v>28</v>
      </c>
      <c r="C130" s="19">
        <v>786</v>
      </c>
      <c r="D130" s="20">
        <v>604</v>
      </c>
      <c r="E130" s="21">
        <f t="shared" si="1"/>
        <v>76.84478371501272</v>
      </c>
    </row>
    <row r="131" spans="1:5" ht="12.75">
      <c r="A131" s="14"/>
      <c r="B131" s="15" t="s">
        <v>14</v>
      </c>
      <c r="C131" s="19">
        <v>115043</v>
      </c>
      <c r="D131" s="20">
        <v>112490.46</v>
      </c>
      <c r="E131" s="21">
        <f t="shared" si="1"/>
        <v>97.78122962718288</v>
      </c>
    </row>
    <row r="132" spans="1:5" ht="12.75">
      <c r="A132" s="14"/>
      <c r="B132" s="15" t="s">
        <v>79</v>
      </c>
      <c r="C132" s="19">
        <v>8603</v>
      </c>
      <c r="D132" s="20">
        <v>8602.36</v>
      </c>
      <c r="E132" s="21">
        <f t="shared" si="1"/>
        <v>99.99256073462746</v>
      </c>
    </row>
    <row r="133" spans="1:5" ht="22.5">
      <c r="A133" s="14"/>
      <c r="B133" s="15" t="s">
        <v>72</v>
      </c>
      <c r="C133" s="19">
        <v>29047</v>
      </c>
      <c r="D133" s="20">
        <v>28679.65</v>
      </c>
      <c r="E133" s="21">
        <f t="shared" si="1"/>
        <v>98.73532550693703</v>
      </c>
    </row>
    <row r="134" spans="1:5" ht="22.5">
      <c r="A134" s="14"/>
      <c r="B134" s="15" t="s">
        <v>73</v>
      </c>
      <c r="C134" s="19">
        <v>48335</v>
      </c>
      <c r="D134" s="20">
        <v>48334.94</v>
      </c>
      <c r="E134" s="21">
        <f t="shared" si="1"/>
        <v>99.99987586634944</v>
      </c>
    </row>
    <row r="135" spans="1:5" ht="12.75">
      <c r="A135" s="14"/>
      <c r="B135" s="15" t="s">
        <v>33</v>
      </c>
      <c r="C135" s="19">
        <v>41482</v>
      </c>
      <c r="D135" s="20">
        <v>41440.61</v>
      </c>
      <c r="E135" s="21">
        <f t="shared" si="1"/>
        <v>99.900221782942</v>
      </c>
    </row>
    <row r="136" spans="1:5" ht="12.75">
      <c r="A136" s="14"/>
      <c r="B136" s="15" t="s">
        <v>74</v>
      </c>
      <c r="C136" s="19">
        <v>4667</v>
      </c>
      <c r="D136" s="20">
        <v>4666.65</v>
      </c>
      <c r="E136" s="21">
        <f t="shared" si="1"/>
        <v>99.99250053567602</v>
      </c>
    </row>
    <row r="137" spans="1:5" ht="12.75">
      <c r="A137" s="14"/>
      <c r="B137" s="15" t="s">
        <v>34</v>
      </c>
      <c r="C137" s="19">
        <v>39355</v>
      </c>
      <c r="D137" s="20">
        <v>39354.2</v>
      </c>
      <c r="E137" s="21">
        <f aca="true" t="shared" si="2" ref="E137:E211">D137/C137*100</f>
        <v>99.9979672214458</v>
      </c>
    </row>
    <row r="138" spans="1:5" ht="12.75" customHeight="1">
      <c r="A138" s="14"/>
      <c r="B138" s="15" t="s">
        <v>35</v>
      </c>
      <c r="C138" s="19">
        <v>57083</v>
      </c>
      <c r="D138" s="20">
        <v>57083</v>
      </c>
      <c r="E138" s="21">
        <f t="shared" si="2"/>
        <v>100</v>
      </c>
    </row>
    <row r="139" spans="1:5" ht="12.75" customHeight="1">
      <c r="A139" s="14"/>
      <c r="B139" s="15" t="s">
        <v>39</v>
      </c>
      <c r="C139" s="19">
        <v>143</v>
      </c>
      <c r="D139" s="20">
        <v>142.46</v>
      </c>
      <c r="E139" s="21">
        <f t="shared" si="2"/>
        <v>99.62237762237763</v>
      </c>
    </row>
    <row r="140" spans="1:5" ht="22.5">
      <c r="A140" s="14"/>
      <c r="B140" s="15" t="s">
        <v>41</v>
      </c>
      <c r="C140" s="19">
        <v>36648</v>
      </c>
      <c r="D140" s="20">
        <v>36648</v>
      </c>
      <c r="E140" s="21">
        <f t="shared" si="2"/>
        <v>100</v>
      </c>
    </row>
    <row r="141" spans="1:5" ht="22.5">
      <c r="A141" s="14"/>
      <c r="B141" s="15" t="s">
        <v>42</v>
      </c>
      <c r="C141" s="19">
        <v>5905</v>
      </c>
      <c r="D141" s="20">
        <v>5904.84</v>
      </c>
      <c r="E141" s="21">
        <f t="shared" si="2"/>
        <v>99.99729043183743</v>
      </c>
    </row>
    <row r="142" spans="1:5" ht="22.5">
      <c r="A142" s="14"/>
      <c r="B142" s="15" t="s">
        <v>76</v>
      </c>
      <c r="C142" s="19">
        <v>34698</v>
      </c>
      <c r="D142" s="20">
        <v>34696.99</v>
      </c>
      <c r="E142" s="21">
        <f t="shared" si="2"/>
        <v>99.99708916940457</v>
      </c>
    </row>
    <row r="143" spans="1:5" ht="12.75">
      <c r="A143" s="14"/>
      <c r="B143" s="15" t="s">
        <v>49</v>
      </c>
      <c r="C143" s="19">
        <v>100000</v>
      </c>
      <c r="D143" s="20">
        <v>102672.76</v>
      </c>
      <c r="E143" s="21">
        <f t="shared" si="2"/>
        <v>102.67275999999998</v>
      </c>
    </row>
    <row r="144" spans="1:5" ht="33.75">
      <c r="A144" s="14"/>
      <c r="B144" s="15" t="s">
        <v>80</v>
      </c>
      <c r="C144" s="16">
        <f>SUM(C145:C153)</f>
        <v>19400</v>
      </c>
      <c r="D144" s="17">
        <f>SUM(D145:D153)</f>
        <v>18915.77</v>
      </c>
      <c r="E144" s="23">
        <f t="shared" si="2"/>
        <v>97.50396907216495</v>
      </c>
    </row>
    <row r="145" spans="1:5" ht="12.75">
      <c r="A145" s="14"/>
      <c r="B145" s="15" t="s">
        <v>71</v>
      </c>
      <c r="C145" s="19">
        <v>12785</v>
      </c>
      <c r="D145" s="30">
        <v>12785</v>
      </c>
      <c r="E145" s="21">
        <f t="shared" si="2"/>
        <v>100</v>
      </c>
    </row>
    <row r="146" spans="1:5" ht="12.75">
      <c r="A146" s="14"/>
      <c r="B146" s="15" t="s">
        <v>21</v>
      </c>
      <c r="C146" s="19">
        <v>499</v>
      </c>
      <c r="D146" s="30">
        <v>498.32</v>
      </c>
      <c r="E146" s="21">
        <f t="shared" si="2"/>
        <v>99.86372745490982</v>
      </c>
    </row>
    <row r="147" spans="1:5" ht="12.75">
      <c r="A147" s="14"/>
      <c r="B147" s="15" t="s">
        <v>22</v>
      </c>
      <c r="C147" s="19">
        <v>81</v>
      </c>
      <c r="D147" s="30">
        <v>80.85</v>
      </c>
      <c r="E147" s="21">
        <f t="shared" si="2"/>
        <v>99.81481481481481</v>
      </c>
    </row>
    <row r="148" spans="1:5" ht="12.75">
      <c r="A148" s="14"/>
      <c r="B148" s="15" t="s">
        <v>24</v>
      </c>
      <c r="C148" s="19">
        <v>3300</v>
      </c>
      <c r="D148" s="30">
        <v>3299.97</v>
      </c>
      <c r="E148" s="21">
        <f t="shared" si="2"/>
        <v>99.99909090909091</v>
      </c>
    </row>
    <row r="149" spans="1:5" ht="12.75">
      <c r="A149" s="14"/>
      <c r="B149" s="15" t="s">
        <v>25</v>
      </c>
      <c r="C149" s="19">
        <v>1758</v>
      </c>
      <c r="D149" s="30">
        <v>1435.02</v>
      </c>
      <c r="E149" s="21">
        <f t="shared" si="2"/>
        <v>81.62798634812286</v>
      </c>
    </row>
    <row r="150" spans="1:5" ht="12.75">
      <c r="A150" s="14"/>
      <c r="B150" s="15" t="s">
        <v>14</v>
      </c>
      <c r="C150" s="19">
        <v>656</v>
      </c>
      <c r="D150" s="30">
        <v>655.66</v>
      </c>
      <c r="E150" s="21">
        <f t="shared" si="2"/>
        <v>99.94817073170731</v>
      </c>
    </row>
    <row r="151" spans="1:5" ht="12.75">
      <c r="A151" s="14"/>
      <c r="B151" s="15" t="s">
        <v>33</v>
      </c>
      <c r="C151" s="19">
        <v>200</v>
      </c>
      <c r="D151" s="30">
        <v>40.96</v>
      </c>
      <c r="E151" s="21">
        <f t="shared" si="2"/>
        <v>20.48</v>
      </c>
    </row>
    <row r="152" spans="1:5" ht="22.5">
      <c r="A152" s="14"/>
      <c r="B152" s="15" t="s">
        <v>42</v>
      </c>
      <c r="C152" s="19">
        <v>35</v>
      </c>
      <c r="D152" s="30">
        <v>34.59</v>
      </c>
      <c r="E152" s="21">
        <f t="shared" si="2"/>
        <v>98.82857142857145</v>
      </c>
    </row>
    <row r="153" spans="1:5" ht="22.5">
      <c r="A153" s="14"/>
      <c r="B153" s="15" t="s">
        <v>76</v>
      </c>
      <c r="C153" s="19">
        <v>86</v>
      </c>
      <c r="D153" s="30">
        <v>85.4</v>
      </c>
      <c r="E153" s="21">
        <f t="shared" si="2"/>
        <v>99.30232558139535</v>
      </c>
    </row>
    <row r="154" spans="1:5" ht="22.5">
      <c r="A154" s="14"/>
      <c r="B154" s="15" t="s">
        <v>81</v>
      </c>
      <c r="C154" s="16">
        <f>SUM(C155:C157)</f>
        <v>122000</v>
      </c>
      <c r="D154" s="17">
        <f>SUM(D155:D157)</f>
        <v>121664.41</v>
      </c>
      <c r="E154" s="23">
        <f t="shared" si="2"/>
        <v>99.7249262295082</v>
      </c>
    </row>
    <row r="155" spans="1:5" ht="12.75">
      <c r="A155" s="14"/>
      <c r="B155" s="15" t="s">
        <v>24</v>
      </c>
      <c r="C155" s="19">
        <v>11642</v>
      </c>
      <c r="D155" s="20">
        <v>11642</v>
      </c>
      <c r="E155" s="21">
        <f t="shared" si="2"/>
        <v>100</v>
      </c>
    </row>
    <row r="156" spans="1:5" ht="12.75">
      <c r="A156" s="14"/>
      <c r="B156" s="15" t="s">
        <v>25</v>
      </c>
      <c r="C156" s="19">
        <v>9600</v>
      </c>
      <c r="D156" s="20">
        <v>9583.69</v>
      </c>
      <c r="E156" s="21">
        <f t="shared" si="2"/>
        <v>99.83010416666667</v>
      </c>
    </row>
    <row r="157" spans="1:5" ht="12.75">
      <c r="A157" s="14"/>
      <c r="B157" s="15" t="s">
        <v>14</v>
      </c>
      <c r="C157" s="19">
        <v>100758</v>
      </c>
      <c r="D157" s="20">
        <v>100438.72</v>
      </c>
      <c r="E157" s="21">
        <f t="shared" si="2"/>
        <v>99.68312193572719</v>
      </c>
    </row>
    <row r="158" spans="1:5" ht="12.75">
      <c r="A158" s="14"/>
      <c r="B158" s="15" t="s">
        <v>82</v>
      </c>
      <c r="C158" s="16">
        <f>SUM(C159:C166)</f>
        <v>250310</v>
      </c>
      <c r="D158" s="17">
        <f>SUM(D159:D166)</f>
        <v>167540.04999999996</v>
      </c>
      <c r="E158" s="23">
        <f t="shared" si="2"/>
        <v>66.93302305141623</v>
      </c>
    </row>
    <row r="159" spans="1:5" ht="12.75">
      <c r="A159" s="14"/>
      <c r="B159" s="15" t="s">
        <v>18</v>
      </c>
      <c r="C159" s="19">
        <v>10000</v>
      </c>
      <c r="D159" s="20">
        <v>2990.33</v>
      </c>
      <c r="E159" s="21">
        <f t="shared" si="2"/>
        <v>29.903299999999998</v>
      </c>
    </row>
    <row r="160" spans="1:5" ht="13.5" customHeight="1">
      <c r="A160" s="14"/>
      <c r="B160" s="15" t="s">
        <v>19</v>
      </c>
      <c r="C160" s="19">
        <v>190000</v>
      </c>
      <c r="D160" s="20">
        <v>132022.62</v>
      </c>
      <c r="E160" s="21">
        <f t="shared" si="2"/>
        <v>69.4855894736842</v>
      </c>
    </row>
    <row r="161" spans="1:5" ht="12.75">
      <c r="A161" s="14"/>
      <c r="B161" s="15" t="s">
        <v>21</v>
      </c>
      <c r="C161" s="19">
        <v>32660</v>
      </c>
      <c r="D161" s="20">
        <v>20889.31</v>
      </c>
      <c r="E161" s="21">
        <f t="shared" si="2"/>
        <v>63.959920391916725</v>
      </c>
    </row>
    <row r="162" spans="1:5" ht="12.75">
      <c r="A162" s="14"/>
      <c r="B162" s="15" t="s">
        <v>22</v>
      </c>
      <c r="C162" s="19">
        <v>4700</v>
      </c>
      <c r="D162" s="20">
        <v>4503.49</v>
      </c>
      <c r="E162" s="21">
        <f t="shared" si="2"/>
        <v>95.81893617021277</v>
      </c>
    </row>
    <row r="163" spans="1:5" ht="12.75">
      <c r="A163" s="14"/>
      <c r="B163" s="15" t="s">
        <v>25</v>
      </c>
      <c r="C163" s="19">
        <v>950</v>
      </c>
      <c r="D163" s="20">
        <v>100.03</v>
      </c>
      <c r="E163" s="21">
        <f t="shared" si="2"/>
        <v>10.529473684210526</v>
      </c>
    </row>
    <row r="164" spans="1:5" ht="12.75">
      <c r="A164" s="14"/>
      <c r="B164" s="15" t="s">
        <v>28</v>
      </c>
      <c r="C164" s="19">
        <v>5000</v>
      </c>
      <c r="D164" s="20">
        <v>274.8</v>
      </c>
      <c r="E164" s="21">
        <f t="shared" si="2"/>
        <v>5.496</v>
      </c>
    </row>
    <row r="165" spans="1:5" ht="12.75">
      <c r="A165" s="14"/>
      <c r="B165" s="15" t="s">
        <v>33</v>
      </c>
      <c r="C165" s="19">
        <v>1000</v>
      </c>
      <c r="D165" s="20">
        <v>927.33</v>
      </c>
      <c r="E165" s="21">
        <f t="shared" si="2"/>
        <v>92.733</v>
      </c>
    </row>
    <row r="166" spans="1:5" ht="12.75">
      <c r="A166" s="14"/>
      <c r="B166" s="15" t="s">
        <v>34</v>
      </c>
      <c r="C166" s="19">
        <v>6000</v>
      </c>
      <c r="D166" s="20">
        <v>5832.14</v>
      </c>
      <c r="E166" s="21">
        <f t="shared" si="2"/>
        <v>97.20233333333333</v>
      </c>
    </row>
    <row r="167" spans="1:5" ht="31.5">
      <c r="A167" s="6" t="s">
        <v>83</v>
      </c>
      <c r="B167" s="10" t="s">
        <v>84</v>
      </c>
      <c r="C167" s="11">
        <f>SUM(C168,C174)</f>
        <v>3681</v>
      </c>
      <c r="D167" s="12">
        <f>SUM(D168,D174)</f>
        <v>3680.02</v>
      </c>
      <c r="E167" s="22">
        <f t="shared" si="2"/>
        <v>99.97337679978267</v>
      </c>
    </row>
    <row r="168" spans="1:5" ht="25.5" customHeight="1">
      <c r="A168" s="14"/>
      <c r="B168" s="15" t="s">
        <v>85</v>
      </c>
      <c r="C168" s="16">
        <f>SUM(C169:C173)</f>
        <v>3081</v>
      </c>
      <c r="D168" s="17">
        <f>SUM(D169:D173)</f>
        <v>3081</v>
      </c>
      <c r="E168" s="23">
        <f t="shared" si="2"/>
        <v>100</v>
      </c>
    </row>
    <row r="169" spans="1:5" ht="12.75" customHeight="1">
      <c r="A169" s="14"/>
      <c r="B169" s="15" t="s">
        <v>19</v>
      </c>
      <c r="C169" s="27">
        <v>2300</v>
      </c>
      <c r="D169" s="20">
        <v>2300</v>
      </c>
      <c r="E169" s="21">
        <f t="shared" si="2"/>
        <v>100</v>
      </c>
    </row>
    <row r="170" spans="1:5" ht="12.75">
      <c r="A170" s="14"/>
      <c r="B170" s="15" t="s">
        <v>21</v>
      </c>
      <c r="C170" s="19">
        <v>440</v>
      </c>
      <c r="D170" s="20">
        <v>440</v>
      </c>
      <c r="E170" s="21">
        <f t="shared" si="2"/>
        <v>100</v>
      </c>
    </row>
    <row r="171" spans="1:5" ht="12.75">
      <c r="A171" s="14"/>
      <c r="B171" s="15" t="s">
        <v>22</v>
      </c>
      <c r="C171" s="19">
        <v>59</v>
      </c>
      <c r="D171" s="20">
        <v>59</v>
      </c>
      <c r="E171" s="21">
        <f t="shared" si="2"/>
        <v>100</v>
      </c>
    </row>
    <row r="172" spans="1:5" ht="12.75">
      <c r="A172" s="14"/>
      <c r="B172" s="15" t="s">
        <v>25</v>
      </c>
      <c r="C172" s="19">
        <v>257</v>
      </c>
      <c r="D172" s="20">
        <v>257</v>
      </c>
      <c r="E172" s="21">
        <f t="shared" si="2"/>
        <v>100</v>
      </c>
    </row>
    <row r="173" spans="1:5" ht="22.5">
      <c r="A173" s="14"/>
      <c r="B173" s="15" t="s">
        <v>76</v>
      </c>
      <c r="C173" s="19">
        <v>25</v>
      </c>
      <c r="D173" s="30">
        <v>25</v>
      </c>
      <c r="E173" s="21">
        <f t="shared" si="2"/>
        <v>100</v>
      </c>
    </row>
    <row r="174" spans="1:5" ht="12.75">
      <c r="A174" s="14"/>
      <c r="B174" s="15" t="s">
        <v>86</v>
      </c>
      <c r="C174" s="16">
        <f>SUM(C175:C175)</f>
        <v>600</v>
      </c>
      <c r="D174" s="17">
        <f>SUM(D175:D177)</f>
        <v>599.02</v>
      </c>
      <c r="E174" s="23">
        <f t="shared" si="2"/>
        <v>99.83666666666666</v>
      </c>
    </row>
    <row r="175" spans="1:5" ht="12.75">
      <c r="A175" s="14"/>
      <c r="B175" s="15" t="s">
        <v>14</v>
      </c>
      <c r="C175" s="19">
        <v>600</v>
      </c>
      <c r="D175" s="30">
        <v>599.02</v>
      </c>
      <c r="E175" s="21">
        <f t="shared" si="2"/>
        <v>99.83666666666666</v>
      </c>
    </row>
    <row r="176" spans="1:5" ht="12.75">
      <c r="A176" s="6" t="s">
        <v>87</v>
      </c>
      <c r="B176" s="10" t="s">
        <v>88</v>
      </c>
      <c r="C176" s="11">
        <f>SUM(C177)</f>
        <v>7000</v>
      </c>
      <c r="D176" s="12">
        <f>SUM(D177)</f>
        <v>0</v>
      </c>
      <c r="E176" s="21">
        <f t="shared" si="2"/>
        <v>0</v>
      </c>
    </row>
    <row r="177" spans="1:5" ht="12.75">
      <c r="A177" s="14"/>
      <c r="B177" s="15" t="s">
        <v>89</v>
      </c>
      <c r="C177" s="16">
        <f>SUM(C178:C180)</f>
        <v>7000</v>
      </c>
      <c r="D177" s="17">
        <f>SUM(D178:D180)</f>
        <v>0</v>
      </c>
      <c r="E177" s="23">
        <f t="shared" si="2"/>
        <v>0</v>
      </c>
    </row>
    <row r="178" spans="1:5" ht="12.75">
      <c r="A178" s="14"/>
      <c r="B178" s="15" t="s">
        <v>18</v>
      </c>
      <c r="C178" s="19">
        <v>3000</v>
      </c>
      <c r="D178" s="20">
        <v>0</v>
      </c>
      <c r="E178" s="21">
        <f t="shared" si="2"/>
        <v>0</v>
      </c>
    </row>
    <row r="179" spans="1:5" ht="12.75">
      <c r="A179" s="14"/>
      <c r="B179" s="15" t="s">
        <v>25</v>
      </c>
      <c r="C179" s="19">
        <v>2000</v>
      </c>
      <c r="D179" s="20">
        <v>0</v>
      </c>
      <c r="E179" s="21">
        <f t="shared" si="2"/>
        <v>0</v>
      </c>
    </row>
    <row r="180" spans="1:5" ht="12.75">
      <c r="A180" s="14"/>
      <c r="B180" s="15" t="s">
        <v>14</v>
      </c>
      <c r="C180" s="19">
        <v>2000</v>
      </c>
      <c r="D180" s="20">
        <v>0</v>
      </c>
      <c r="E180" s="21">
        <f t="shared" si="2"/>
        <v>0</v>
      </c>
    </row>
    <row r="181" spans="1:5" ht="21">
      <c r="A181" s="6" t="s">
        <v>90</v>
      </c>
      <c r="B181" s="10" t="s">
        <v>91</v>
      </c>
      <c r="C181" s="11">
        <f>SUM(C182,C202,C208)</f>
        <v>447421</v>
      </c>
      <c r="D181" s="12">
        <f>SUM(D182,D202,D208)</f>
        <v>352526.47</v>
      </c>
      <c r="E181" s="22">
        <f t="shared" si="2"/>
        <v>78.79077423723963</v>
      </c>
    </row>
    <row r="182" spans="1:5" ht="12.75">
      <c r="A182" s="14"/>
      <c r="B182" s="15" t="s">
        <v>92</v>
      </c>
      <c r="C182" s="16">
        <f>SUM(C183:C201)</f>
        <v>173527</v>
      </c>
      <c r="D182" s="17">
        <f>SUM(D183:D201)</f>
        <v>114743.65000000001</v>
      </c>
      <c r="E182" s="23">
        <f t="shared" si="2"/>
        <v>66.12437833881759</v>
      </c>
    </row>
    <row r="183" spans="1:5" ht="12.75">
      <c r="A183" s="14"/>
      <c r="B183" s="15" t="s">
        <v>93</v>
      </c>
      <c r="C183" s="19">
        <v>33120</v>
      </c>
      <c r="D183" s="20">
        <v>18629.38</v>
      </c>
      <c r="E183" s="21">
        <f t="shared" si="2"/>
        <v>56.24812801932367</v>
      </c>
    </row>
    <row r="184" spans="1:5" ht="12.75" customHeight="1">
      <c r="A184" s="14"/>
      <c r="B184" s="15" t="s">
        <v>19</v>
      </c>
      <c r="C184" s="19">
        <v>23350</v>
      </c>
      <c r="D184" s="20">
        <v>22819.84</v>
      </c>
      <c r="E184" s="21">
        <f t="shared" si="2"/>
        <v>97.72950749464668</v>
      </c>
    </row>
    <row r="185" spans="1:5" ht="12.75">
      <c r="A185" s="14"/>
      <c r="B185" s="15" t="s">
        <v>20</v>
      </c>
      <c r="C185" s="19">
        <v>1160</v>
      </c>
      <c r="D185" s="20">
        <v>1155.75</v>
      </c>
      <c r="E185" s="21">
        <f t="shared" si="2"/>
        <v>99.63362068965517</v>
      </c>
    </row>
    <row r="186" spans="1:5" ht="12.75">
      <c r="A186" s="14"/>
      <c r="B186" s="15" t="s">
        <v>21</v>
      </c>
      <c r="C186" s="19">
        <v>4100</v>
      </c>
      <c r="D186" s="20">
        <v>3570.68</v>
      </c>
      <c r="E186" s="21">
        <f t="shared" si="2"/>
        <v>87.08975609756097</v>
      </c>
    </row>
    <row r="187" spans="1:5" ht="12.75">
      <c r="A187" s="14"/>
      <c r="B187" s="15" t="s">
        <v>22</v>
      </c>
      <c r="C187" s="19">
        <v>625</v>
      </c>
      <c r="D187" s="20">
        <v>573.79</v>
      </c>
      <c r="E187" s="21">
        <f t="shared" si="2"/>
        <v>91.8064</v>
      </c>
    </row>
    <row r="188" spans="1:5" ht="12.75">
      <c r="A188" s="14"/>
      <c r="B188" s="15" t="s">
        <v>24</v>
      </c>
      <c r="C188" s="19">
        <v>181</v>
      </c>
      <c r="D188" s="20">
        <v>181</v>
      </c>
      <c r="E188" s="21">
        <f t="shared" si="2"/>
        <v>100</v>
      </c>
    </row>
    <row r="189" spans="1:5" ht="12.75">
      <c r="A189" s="14"/>
      <c r="B189" s="15" t="s">
        <v>25</v>
      </c>
      <c r="C189" s="19">
        <v>31586</v>
      </c>
      <c r="D189" s="20">
        <v>21907.19</v>
      </c>
      <c r="E189" s="21">
        <f t="shared" si="2"/>
        <v>69.35727854112581</v>
      </c>
    </row>
    <row r="190" spans="1:5" ht="12.75">
      <c r="A190" s="14"/>
      <c r="B190" s="15" t="s">
        <v>26</v>
      </c>
      <c r="C190" s="19">
        <v>23500</v>
      </c>
      <c r="D190" s="20">
        <v>16864.29</v>
      </c>
      <c r="E190" s="21">
        <f t="shared" si="2"/>
        <v>71.76293617021277</v>
      </c>
    </row>
    <row r="191" spans="1:5" ht="12.75">
      <c r="A191" s="14"/>
      <c r="B191" s="15" t="s">
        <v>27</v>
      </c>
      <c r="C191" s="19">
        <v>18000</v>
      </c>
      <c r="D191" s="20">
        <v>541</v>
      </c>
      <c r="E191" s="21">
        <f t="shared" si="2"/>
        <v>3.0055555555555555</v>
      </c>
    </row>
    <row r="192" spans="1:5" ht="12.75">
      <c r="A192" s="14"/>
      <c r="B192" s="15" t="s">
        <v>28</v>
      </c>
      <c r="C192" s="19">
        <v>500</v>
      </c>
      <c r="D192" s="20">
        <v>309.6</v>
      </c>
      <c r="E192" s="21">
        <f t="shared" si="2"/>
        <v>61.92000000000001</v>
      </c>
    </row>
    <row r="193" spans="1:5" ht="12.75">
      <c r="A193" s="14"/>
      <c r="B193" s="15" t="s">
        <v>14</v>
      </c>
      <c r="C193" s="19">
        <v>10345</v>
      </c>
      <c r="D193" s="20">
        <v>3892.7</v>
      </c>
      <c r="E193" s="21">
        <f t="shared" si="2"/>
        <v>37.62880618656356</v>
      </c>
    </row>
    <row r="194" spans="1:5" ht="12.75">
      <c r="A194" s="14"/>
      <c r="B194" s="15" t="s">
        <v>29</v>
      </c>
      <c r="C194" s="19">
        <v>1000</v>
      </c>
      <c r="D194" s="20">
        <v>440.4</v>
      </c>
      <c r="E194" s="21">
        <f t="shared" si="2"/>
        <v>44.04</v>
      </c>
    </row>
    <row r="195" spans="1:5" ht="22.5">
      <c r="A195" s="14"/>
      <c r="B195" s="15" t="s">
        <v>73</v>
      </c>
      <c r="C195" s="19">
        <v>2600</v>
      </c>
      <c r="D195" s="20">
        <v>2222.23</v>
      </c>
      <c r="E195" s="21">
        <f t="shared" si="2"/>
        <v>85.47038461538462</v>
      </c>
    </row>
    <row r="196" spans="1:5" ht="12.75">
      <c r="A196" s="14"/>
      <c r="B196" s="15" t="s">
        <v>33</v>
      </c>
      <c r="C196" s="19">
        <v>1000</v>
      </c>
      <c r="D196" s="20">
        <v>816.78</v>
      </c>
      <c r="E196" s="21">
        <f t="shared" si="2"/>
        <v>81.678</v>
      </c>
    </row>
    <row r="197" spans="1:5" ht="12.75">
      <c r="A197" s="14"/>
      <c r="B197" s="15" t="s">
        <v>34</v>
      </c>
      <c r="C197" s="19">
        <v>4000</v>
      </c>
      <c r="D197" s="20">
        <v>3539</v>
      </c>
      <c r="E197" s="21">
        <f t="shared" si="2"/>
        <v>88.47500000000001</v>
      </c>
    </row>
    <row r="198" spans="1:5" ht="22.5">
      <c r="A198" s="14"/>
      <c r="B198" s="15" t="s">
        <v>94</v>
      </c>
      <c r="C198" s="19">
        <v>500</v>
      </c>
      <c r="D198" s="20">
        <v>500</v>
      </c>
      <c r="E198" s="21">
        <f t="shared" si="2"/>
        <v>100</v>
      </c>
    </row>
    <row r="199" spans="1:5" ht="22.5">
      <c r="A199" s="14"/>
      <c r="B199" s="15" t="s">
        <v>75</v>
      </c>
      <c r="C199" s="19">
        <v>100</v>
      </c>
      <c r="D199" s="20">
        <v>30.02</v>
      </c>
      <c r="E199" s="21">
        <f t="shared" si="2"/>
        <v>30.020000000000003</v>
      </c>
    </row>
    <row r="200" spans="1:5" ht="22.5">
      <c r="A200" s="14"/>
      <c r="B200" s="15" t="s">
        <v>76</v>
      </c>
      <c r="C200" s="19">
        <v>600</v>
      </c>
      <c r="D200" s="20">
        <v>0</v>
      </c>
      <c r="E200" s="21">
        <f t="shared" si="2"/>
        <v>0</v>
      </c>
    </row>
    <row r="201" spans="1:5" ht="12.75">
      <c r="A201" s="14"/>
      <c r="B201" s="15" t="s">
        <v>48</v>
      </c>
      <c r="C201" s="19">
        <v>17260</v>
      </c>
      <c r="D201" s="30">
        <v>16750</v>
      </c>
      <c r="E201" s="21">
        <f t="shared" si="2"/>
        <v>97.045191193511</v>
      </c>
    </row>
    <row r="202" spans="1:5" ht="12.75">
      <c r="A202" s="14"/>
      <c r="B202" s="15" t="s">
        <v>95</v>
      </c>
      <c r="C202" s="16">
        <f>SUM(C203:C207)</f>
        <v>20500</v>
      </c>
      <c r="D202" s="17">
        <f>SUM(D203:D207)</f>
        <v>9293.5</v>
      </c>
      <c r="E202" s="23">
        <f t="shared" si="2"/>
        <v>45.334146341463416</v>
      </c>
    </row>
    <row r="203" spans="1:5" ht="12.75">
      <c r="A203" s="14"/>
      <c r="B203" s="15" t="s">
        <v>25</v>
      </c>
      <c r="C203" s="19">
        <v>333</v>
      </c>
      <c r="D203" s="20">
        <v>332.2</v>
      </c>
      <c r="E203" s="21">
        <f t="shared" si="2"/>
        <v>99.75975975975976</v>
      </c>
    </row>
    <row r="204" spans="1:5" ht="12.75">
      <c r="A204" s="14"/>
      <c r="B204" s="15" t="s">
        <v>22</v>
      </c>
      <c r="C204" s="19">
        <v>54</v>
      </c>
      <c r="D204" s="20">
        <v>53.9</v>
      </c>
      <c r="E204" s="21">
        <f t="shared" si="2"/>
        <v>99.81481481481481</v>
      </c>
    </row>
    <row r="205" spans="1:5" ht="12.75">
      <c r="A205" s="14"/>
      <c r="B205" s="15" t="s">
        <v>24</v>
      </c>
      <c r="C205" s="19">
        <v>8900</v>
      </c>
      <c r="D205" s="20">
        <v>8785</v>
      </c>
      <c r="E205" s="21">
        <f t="shared" si="2"/>
        <v>98.70786516853933</v>
      </c>
    </row>
    <row r="206" spans="1:5" ht="12.75">
      <c r="A206" s="14"/>
      <c r="B206" s="15" t="s">
        <v>25</v>
      </c>
      <c r="C206" s="19">
        <v>10800</v>
      </c>
      <c r="D206" s="20">
        <v>122.4</v>
      </c>
      <c r="E206" s="21">
        <f t="shared" si="2"/>
        <v>1.1333333333333333</v>
      </c>
    </row>
    <row r="207" spans="1:5" ht="12.75">
      <c r="A207" s="14"/>
      <c r="B207" s="15" t="s">
        <v>14</v>
      </c>
      <c r="C207" s="19">
        <v>413</v>
      </c>
      <c r="D207" s="20">
        <v>0</v>
      </c>
      <c r="E207" s="21">
        <f t="shared" si="2"/>
        <v>0</v>
      </c>
    </row>
    <row r="208" spans="1:5" ht="12.75">
      <c r="A208" s="14"/>
      <c r="B208" s="15" t="s">
        <v>96</v>
      </c>
      <c r="C208" s="16">
        <f>SUM(C209:C225)</f>
        <v>253394</v>
      </c>
      <c r="D208" s="17">
        <f>SUM(D209:D225)</f>
        <v>228489.31999999998</v>
      </c>
      <c r="E208" s="23">
        <f t="shared" si="2"/>
        <v>90.17155891615428</v>
      </c>
    </row>
    <row r="209" spans="1:5" ht="12.75">
      <c r="A209" s="14"/>
      <c r="B209" s="15" t="s">
        <v>18</v>
      </c>
      <c r="C209" s="19">
        <v>3000</v>
      </c>
      <c r="D209" s="20">
        <v>1825.42</v>
      </c>
      <c r="E209" s="21">
        <f t="shared" si="2"/>
        <v>60.84733333333333</v>
      </c>
    </row>
    <row r="210" spans="1:5" ht="15" customHeight="1">
      <c r="A210" s="14"/>
      <c r="B210" s="15" t="s">
        <v>19</v>
      </c>
      <c r="C210" s="19">
        <v>145310</v>
      </c>
      <c r="D210" s="20">
        <v>129876.35</v>
      </c>
      <c r="E210" s="21">
        <f t="shared" si="2"/>
        <v>89.37881081825064</v>
      </c>
    </row>
    <row r="211" spans="1:5" ht="12.75">
      <c r="A211" s="14"/>
      <c r="B211" s="15" t="s">
        <v>20</v>
      </c>
      <c r="C211" s="19">
        <v>11200</v>
      </c>
      <c r="D211" s="20">
        <v>10087.89</v>
      </c>
      <c r="E211" s="21">
        <f t="shared" si="2"/>
        <v>90.07044642857143</v>
      </c>
    </row>
    <row r="212" spans="1:5" ht="12.75">
      <c r="A212" s="14"/>
      <c r="B212" s="15" t="s">
        <v>21</v>
      </c>
      <c r="C212" s="19">
        <v>24522</v>
      </c>
      <c r="D212" s="20">
        <v>23211.09</v>
      </c>
      <c r="E212" s="21">
        <f aca="true" t="shared" si="3" ref="E212:E274">D212/C212*100</f>
        <v>94.65414729630535</v>
      </c>
    </row>
    <row r="213" spans="1:5" ht="12.75">
      <c r="A213" s="14"/>
      <c r="B213" s="15" t="s">
        <v>22</v>
      </c>
      <c r="C213" s="19">
        <v>3630</v>
      </c>
      <c r="D213" s="20">
        <v>3421.8</v>
      </c>
      <c r="E213" s="21">
        <f t="shared" si="3"/>
        <v>94.26446280991736</v>
      </c>
    </row>
    <row r="214" spans="1:5" ht="12" customHeight="1">
      <c r="A214" s="14"/>
      <c r="B214" s="15" t="s">
        <v>25</v>
      </c>
      <c r="C214" s="19">
        <v>8500</v>
      </c>
      <c r="D214" s="20">
        <v>7823.14</v>
      </c>
      <c r="E214" s="21">
        <f t="shared" si="3"/>
        <v>92.03694117647059</v>
      </c>
    </row>
    <row r="215" spans="1:5" ht="12.75">
      <c r="A215" s="14"/>
      <c r="B215" s="15" t="s">
        <v>27</v>
      </c>
      <c r="C215" s="19">
        <v>3300</v>
      </c>
      <c r="D215" s="20">
        <v>3124.74</v>
      </c>
      <c r="E215" s="21">
        <f t="shared" si="3"/>
        <v>94.68909090909091</v>
      </c>
    </row>
    <row r="216" spans="1:5" ht="12.75">
      <c r="A216" s="14"/>
      <c r="B216" s="15" t="s">
        <v>28</v>
      </c>
      <c r="C216" s="19">
        <v>600</v>
      </c>
      <c r="D216" s="20">
        <v>0</v>
      </c>
      <c r="E216" s="21">
        <f t="shared" si="3"/>
        <v>0</v>
      </c>
    </row>
    <row r="217" spans="1:5" ht="12.75">
      <c r="A217" s="14"/>
      <c r="B217" s="15" t="s">
        <v>14</v>
      </c>
      <c r="C217" s="19">
        <v>4000</v>
      </c>
      <c r="D217" s="20">
        <v>3966.02</v>
      </c>
      <c r="E217" s="21">
        <f t="shared" si="3"/>
        <v>99.1505</v>
      </c>
    </row>
    <row r="218" spans="1:5" ht="22.5">
      <c r="A218" s="14"/>
      <c r="B218" s="15" t="s">
        <v>72</v>
      </c>
      <c r="C218" s="19">
        <v>7897</v>
      </c>
      <c r="D218" s="20">
        <v>4593.3</v>
      </c>
      <c r="E218" s="21">
        <f t="shared" si="3"/>
        <v>58.165125997214126</v>
      </c>
    </row>
    <row r="219" spans="1:5" ht="22.5">
      <c r="A219" s="14"/>
      <c r="B219" s="15" t="s">
        <v>73</v>
      </c>
      <c r="C219" s="19">
        <v>1500</v>
      </c>
      <c r="D219" s="20">
        <v>967.38</v>
      </c>
      <c r="E219" s="21">
        <f t="shared" si="3"/>
        <v>64.492</v>
      </c>
    </row>
    <row r="220" spans="1:5" ht="12.75">
      <c r="A220" s="14"/>
      <c r="B220" s="15" t="s">
        <v>33</v>
      </c>
      <c r="C220" s="19">
        <v>2500</v>
      </c>
      <c r="D220" s="20">
        <v>2419.08</v>
      </c>
      <c r="E220" s="21">
        <f t="shared" si="3"/>
        <v>96.7632</v>
      </c>
    </row>
    <row r="221" spans="1:5" ht="12.75">
      <c r="A221" s="14"/>
      <c r="B221" s="15" t="s">
        <v>34</v>
      </c>
      <c r="C221" s="19">
        <v>1800</v>
      </c>
      <c r="D221" s="20">
        <v>1540</v>
      </c>
      <c r="E221" s="21">
        <f t="shared" si="3"/>
        <v>85.55555555555556</v>
      </c>
    </row>
    <row r="222" spans="1:5" ht="14.25" customHeight="1">
      <c r="A222" s="14"/>
      <c r="B222" s="15" t="s">
        <v>35</v>
      </c>
      <c r="C222" s="19">
        <v>4533</v>
      </c>
      <c r="D222" s="20">
        <v>4533</v>
      </c>
      <c r="E222" s="21">
        <f t="shared" si="3"/>
        <v>100</v>
      </c>
    </row>
    <row r="223" spans="1:5" ht="14.25" customHeight="1">
      <c r="A223" s="14"/>
      <c r="B223" s="15" t="s">
        <v>39</v>
      </c>
      <c r="C223" s="19">
        <v>2</v>
      </c>
      <c r="D223" s="20">
        <v>0.11</v>
      </c>
      <c r="E223" s="21">
        <f t="shared" si="3"/>
        <v>5.5</v>
      </c>
    </row>
    <row r="224" spans="1:5" ht="23.25" customHeight="1">
      <c r="A224" s="14"/>
      <c r="B224" s="15" t="s">
        <v>94</v>
      </c>
      <c r="C224" s="19">
        <v>150</v>
      </c>
      <c r="D224" s="20">
        <v>150</v>
      </c>
      <c r="E224" s="21">
        <f t="shared" si="3"/>
        <v>100</v>
      </c>
    </row>
    <row r="225" spans="1:5" ht="22.5" customHeight="1">
      <c r="A225" s="14"/>
      <c r="B225" s="15" t="s">
        <v>49</v>
      </c>
      <c r="C225" s="19">
        <v>30950</v>
      </c>
      <c r="D225" s="20">
        <v>30950</v>
      </c>
      <c r="E225" s="21">
        <f t="shared" si="3"/>
        <v>100</v>
      </c>
    </row>
    <row r="226" spans="1:5" ht="47.25" customHeight="1">
      <c r="A226" s="6" t="s">
        <v>97</v>
      </c>
      <c r="B226" s="10" t="s">
        <v>98</v>
      </c>
      <c r="C226" s="11">
        <f>SUM(C227)</f>
        <v>76060</v>
      </c>
      <c r="D226" s="12">
        <f>SUM(D227)</f>
        <v>66109.38</v>
      </c>
      <c r="E226" s="22">
        <f t="shared" si="3"/>
        <v>86.91740731001842</v>
      </c>
    </row>
    <row r="227" spans="1:5" ht="22.5">
      <c r="A227" s="14"/>
      <c r="B227" s="15" t="s">
        <v>99</v>
      </c>
      <c r="C227" s="16">
        <f>SUM(C228:C233)</f>
        <v>76060</v>
      </c>
      <c r="D227" s="17">
        <f>SUM(D228:D233)</f>
        <v>66109.38</v>
      </c>
      <c r="E227" s="23">
        <f t="shared" si="3"/>
        <v>86.91740731001842</v>
      </c>
    </row>
    <row r="228" spans="1:5" ht="12.75">
      <c r="A228" s="14"/>
      <c r="B228" s="15" t="s">
        <v>21</v>
      </c>
      <c r="C228" s="19">
        <v>4250</v>
      </c>
      <c r="D228" s="20">
        <v>4078.32</v>
      </c>
      <c r="E228" s="21">
        <f t="shared" si="3"/>
        <v>95.9604705882353</v>
      </c>
    </row>
    <row r="229" spans="1:5" ht="12.75">
      <c r="A229" s="14"/>
      <c r="B229" s="15" t="s">
        <v>22</v>
      </c>
      <c r="C229" s="19">
        <v>777</v>
      </c>
      <c r="D229" s="20">
        <v>651.37</v>
      </c>
      <c r="E229" s="21">
        <f t="shared" si="3"/>
        <v>83.83140283140284</v>
      </c>
    </row>
    <row r="230" spans="1:5" ht="12.75">
      <c r="A230" s="14"/>
      <c r="B230" s="15" t="s">
        <v>24</v>
      </c>
      <c r="C230" s="19">
        <v>26250</v>
      </c>
      <c r="D230" s="20">
        <v>25901.81</v>
      </c>
      <c r="E230" s="21">
        <f t="shared" si="3"/>
        <v>98.67356190476191</v>
      </c>
    </row>
    <row r="231" spans="1:5" ht="12.75">
      <c r="A231" s="14"/>
      <c r="B231" s="15" t="s">
        <v>25</v>
      </c>
      <c r="C231" s="19">
        <v>5783</v>
      </c>
      <c r="D231" s="20">
        <v>3877.44</v>
      </c>
      <c r="E231" s="21">
        <f t="shared" si="3"/>
        <v>67.048936538129</v>
      </c>
    </row>
    <row r="232" spans="1:5" ht="12.75">
      <c r="A232" s="14"/>
      <c r="B232" s="15" t="s">
        <v>14</v>
      </c>
      <c r="C232" s="19">
        <v>38500</v>
      </c>
      <c r="D232" s="20">
        <v>31258.28</v>
      </c>
      <c r="E232" s="21">
        <f t="shared" si="3"/>
        <v>81.19033766233767</v>
      </c>
    </row>
    <row r="233" spans="1:5" ht="22.5">
      <c r="A233" s="14"/>
      <c r="B233" s="15" t="s">
        <v>75</v>
      </c>
      <c r="C233" s="19">
        <v>500</v>
      </c>
      <c r="D233" s="20">
        <v>342.16</v>
      </c>
      <c r="E233" s="21">
        <f t="shared" si="3"/>
        <v>68.432</v>
      </c>
    </row>
    <row r="234" spans="1:5" ht="12.75">
      <c r="A234" s="6" t="s">
        <v>100</v>
      </c>
      <c r="B234" s="10" t="s">
        <v>101</v>
      </c>
      <c r="C234" s="11">
        <f>SUM(C235)</f>
        <v>879500</v>
      </c>
      <c r="D234" s="12">
        <f>SUM(D235)</f>
        <v>874746.31</v>
      </c>
      <c r="E234" s="22">
        <f t="shared" si="3"/>
        <v>99.45950085275726</v>
      </c>
    </row>
    <row r="235" spans="1:5" ht="33.75">
      <c r="A235" s="14"/>
      <c r="B235" s="15" t="s">
        <v>102</v>
      </c>
      <c r="C235" s="16">
        <f>SUM(C236:C238)</f>
        <v>879500</v>
      </c>
      <c r="D235" s="17">
        <f>SUM(D236:D238)</f>
        <v>874746.31</v>
      </c>
      <c r="E235" s="23">
        <f t="shared" si="3"/>
        <v>99.45950085275726</v>
      </c>
    </row>
    <row r="236" spans="1:5" ht="22.5">
      <c r="A236" s="14"/>
      <c r="B236" s="15" t="s">
        <v>103</v>
      </c>
      <c r="C236" s="19">
        <v>3306</v>
      </c>
      <c r="D236" s="20">
        <v>3305.84</v>
      </c>
      <c r="E236" s="21">
        <f t="shared" si="3"/>
        <v>99.99516031457955</v>
      </c>
    </row>
    <row r="237" spans="1:5" ht="24" customHeight="1">
      <c r="A237" s="14"/>
      <c r="B237" s="15" t="s">
        <v>104</v>
      </c>
      <c r="C237" s="19">
        <v>756838</v>
      </c>
      <c r="D237" s="20">
        <v>756711.92</v>
      </c>
      <c r="E237" s="21">
        <f t="shared" si="3"/>
        <v>99.98334121701077</v>
      </c>
    </row>
    <row r="238" spans="1:5" ht="18.75" customHeight="1">
      <c r="A238" s="14"/>
      <c r="B238" s="15" t="s">
        <v>105</v>
      </c>
      <c r="C238" s="19">
        <v>119356</v>
      </c>
      <c r="D238" s="20">
        <v>114728.55</v>
      </c>
      <c r="E238" s="21">
        <f t="shared" si="3"/>
        <v>96.12298501960521</v>
      </c>
    </row>
    <row r="239" spans="1:5" ht="12.75">
      <c r="A239" s="6" t="s">
        <v>106</v>
      </c>
      <c r="B239" s="10" t="s">
        <v>107</v>
      </c>
      <c r="C239" s="11">
        <f>SUM(C240)</f>
        <v>200000</v>
      </c>
      <c r="D239" s="12">
        <f>SUM(D240)</f>
        <v>0</v>
      </c>
      <c r="E239" s="21">
        <f t="shared" si="3"/>
        <v>0</v>
      </c>
    </row>
    <row r="240" spans="1:5" ht="12.75">
      <c r="A240" s="14"/>
      <c r="B240" s="15" t="s">
        <v>108</v>
      </c>
      <c r="C240" s="16">
        <f>SUM(C241)</f>
        <v>200000</v>
      </c>
      <c r="D240" s="17">
        <f>SUM(D241)</f>
        <v>0</v>
      </c>
      <c r="E240" s="23">
        <f t="shared" si="3"/>
        <v>0</v>
      </c>
    </row>
    <row r="241" spans="1:5" ht="12.75">
      <c r="A241" s="14"/>
      <c r="B241" s="15" t="s">
        <v>109</v>
      </c>
      <c r="C241" s="19">
        <v>200000</v>
      </c>
      <c r="D241" s="20">
        <v>0</v>
      </c>
      <c r="E241" s="21">
        <f t="shared" si="3"/>
        <v>0</v>
      </c>
    </row>
    <row r="242" spans="1:5" ht="12.75">
      <c r="A242" s="6" t="s">
        <v>110</v>
      </c>
      <c r="B242" s="10" t="s">
        <v>111</v>
      </c>
      <c r="C242" s="12">
        <f>SUM(C243,C266,C277,C300,C324,C346,C353)</f>
        <v>18408796.66</v>
      </c>
      <c r="D242" s="12">
        <f>SUM(D243,D266,D277,D300,D324,D346,D353)</f>
        <v>15812186.439999998</v>
      </c>
      <c r="E242" s="22">
        <f t="shared" si="3"/>
        <v>85.89473137240898</v>
      </c>
    </row>
    <row r="243" spans="1:5" ht="12.75">
      <c r="A243" s="14"/>
      <c r="B243" s="15" t="s">
        <v>112</v>
      </c>
      <c r="C243" s="17">
        <f>SUM(C244:C265)</f>
        <v>9242270.07</v>
      </c>
      <c r="D243" s="17">
        <f>SUM(D244:D265)</f>
        <v>8072046.739999999</v>
      </c>
      <c r="E243" s="23">
        <f t="shared" si="3"/>
        <v>87.33835604092015</v>
      </c>
    </row>
    <row r="244" spans="1:5" ht="12.75">
      <c r="A244" s="14"/>
      <c r="B244" s="15" t="s">
        <v>18</v>
      </c>
      <c r="C244" s="31">
        <v>22426</v>
      </c>
      <c r="D244" s="20">
        <v>12613.96</v>
      </c>
      <c r="E244" s="21">
        <f t="shared" si="3"/>
        <v>56.2470346918755</v>
      </c>
    </row>
    <row r="245" spans="1:5" ht="14.25" customHeight="1">
      <c r="A245" s="14"/>
      <c r="B245" s="15" t="s">
        <v>19</v>
      </c>
      <c r="C245" s="31">
        <v>4667346</v>
      </c>
      <c r="D245" s="20">
        <v>4160570</v>
      </c>
      <c r="E245" s="21">
        <f t="shared" si="3"/>
        <v>89.14209488647296</v>
      </c>
    </row>
    <row r="246" spans="1:5" ht="12.75">
      <c r="A246" s="14"/>
      <c r="B246" s="15" t="s">
        <v>20</v>
      </c>
      <c r="C246" s="31">
        <v>299631</v>
      </c>
      <c r="D246" s="20">
        <v>299591.89</v>
      </c>
      <c r="E246" s="21">
        <f t="shared" si="3"/>
        <v>99.98694727848587</v>
      </c>
    </row>
    <row r="247" spans="1:5" ht="12.75">
      <c r="A247" s="14"/>
      <c r="B247" s="15" t="s">
        <v>21</v>
      </c>
      <c r="C247" s="31">
        <v>1048734.28</v>
      </c>
      <c r="D247" s="20">
        <v>891850.34</v>
      </c>
      <c r="E247" s="21">
        <f t="shared" si="3"/>
        <v>85.04063965564279</v>
      </c>
    </row>
    <row r="248" spans="1:5" ht="12.75">
      <c r="A248" s="14"/>
      <c r="B248" s="15" t="s">
        <v>22</v>
      </c>
      <c r="C248" s="31">
        <v>137128.39</v>
      </c>
      <c r="D248" s="20">
        <v>132462.08</v>
      </c>
      <c r="E248" s="21">
        <f t="shared" si="3"/>
        <v>96.59712332362392</v>
      </c>
    </row>
    <row r="249" spans="1:5" ht="12.75">
      <c r="A249" s="14"/>
      <c r="B249" s="15" t="s">
        <v>24</v>
      </c>
      <c r="C249" s="31">
        <v>27549.4</v>
      </c>
      <c r="D249" s="20">
        <v>9056.63</v>
      </c>
      <c r="E249" s="21">
        <f t="shared" si="3"/>
        <v>32.874146079406444</v>
      </c>
    </row>
    <row r="250" spans="1:5" ht="12.75">
      <c r="A250" s="14"/>
      <c r="B250" s="15" t="s">
        <v>113</v>
      </c>
      <c r="C250" s="31">
        <v>120547</v>
      </c>
      <c r="D250" s="20">
        <v>70994.43</v>
      </c>
      <c r="E250" s="21">
        <f t="shared" si="3"/>
        <v>58.89356848366197</v>
      </c>
    </row>
    <row r="251" spans="1:5" ht="14.25" customHeight="1">
      <c r="A251" s="14"/>
      <c r="B251" s="15" t="s">
        <v>114</v>
      </c>
      <c r="C251" s="31">
        <v>51000</v>
      </c>
      <c r="D251" s="20">
        <v>19459.37</v>
      </c>
      <c r="E251" s="21">
        <f t="shared" si="3"/>
        <v>38.15562745098039</v>
      </c>
    </row>
    <row r="252" spans="1:5" ht="12.75">
      <c r="A252" s="14"/>
      <c r="B252" s="15" t="s">
        <v>26</v>
      </c>
      <c r="C252" s="31">
        <v>524400</v>
      </c>
      <c r="D252" s="20">
        <v>341871.56</v>
      </c>
      <c r="E252" s="21">
        <f t="shared" si="3"/>
        <v>65.19289855072464</v>
      </c>
    </row>
    <row r="253" spans="1:5" ht="12.75">
      <c r="A253" s="14"/>
      <c r="B253" s="15" t="s">
        <v>115</v>
      </c>
      <c r="C253" s="31">
        <v>104800</v>
      </c>
      <c r="D253" s="20">
        <v>95501.69</v>
      </c>
      <c r="E253" s="21">
        <f t="shared" si="3"/>
        <v>91.12756679389314</v>
      </c>
    </row>
    <row r="254" spans="1:5" ht="12.75">
      <c r="A254" s="14"/>
      <c r="B254" s="15" t="s">
        <v>28</v>
      </c>
      <c r="C254" s="31">
        <v>5600</v>
      </c>
      <c r="D254" s="20">
        <v>1958</v>
      </c>
      <c r="E254" s="21">
        <f t="shared" si="3"/>
        <v>34.964285714285715</v>
      </c>
    </row>
    <row r="255" spans="1:5" ht="11.25" customHeight="1">
      <c r="A255" s="14"/>
      <c r="B255" s="15" t="s">
        <v>54</v>
      </c>
      <c r="C255" s="31">
        <v>85500</v>
      </c>
      <c r="D255" s="20">
        <v>79460.06</v>
      </c>
      <c r="E255" s="21">
        <f t="shared" si="3"/>
        <v>92.93574269005848</v>
      </c>
    </row>
    <row r="256" spans="1:5" ht="13.5" customHeight="1">
      <c r="A256" s="14"/>
      <c r="B256" s="15" t="s">
        <v>29</v>
      </c>
      <c r="C256" s="31">
        <v>7500</v>
      </c>
      <c r="D256" s="20">
        <v>3113.32</v>
      </c>
      <c r="E256" s="21">
        <f t="shared" si="3"/>
        <v>41.510933333333334</v>
      </c>
    </row>
    <row r="257" spans="1:5" ht="21.75" customHeight="1">
      <c r="A257" s="14"/>
      <c r="B257" s="15" t="s">
        <v>73</v>
      </c>
      <c r="C257" s="31">
        <v>11300</v>
      </c>
      <c r="D257" s="20">
        <v>10472.89</v>
      </c>
      <c r="E257" s="21">
        <f t="shared" si="3"/>
        <v>92.6804424778761</v>
      </c>
    </row>
    <row r="258" spans="1:5" ht="12.75">
      <c r="A258" s="14"/>
      <c r="B258" s="15" t="s">
        <v>33</v>
      </c>
      <c r="C258" s="19">
        <v>7000</v>
      </c>
      <c r="D258" s="20">
        <v>3951.44</v>
      </c>
      <c r="E258" s="21">
        <f t="shared" si="3"/>
        <v>56.44914285714285</v>
      </c>
    </row>
    <row r="259" spans="1:5" ht="12.75">
      <c r="A259" s="14"/>
      <c r="B259" s="15" t="s">
        <v>34</v>
      </c>
      <c r="C259" s="19">
        <v>8200</v>
      </c>
      <c r="D259" s="20">
        <v>811</v>
      </c>
      <c r="E259" s="21">
        <f t="shared" si="3"/>
        <v>9.890243902439025</v>
      </c>
    </row>
    <row r="260" spans="1:5" ht="15" customHeight="1">
      <c r="A260" s="14"/>
      <c r="B260" s="15" t="s">
        <v>35</v>
      </c>
      <c r="C260" s="19">
        <v>413088</v>
      </c>
      <c r="D260" s="20">
        <v>413088</v>
      </c>
      <c r="E260" s="21">
        <f t="shared" si="3"/>
        <v>100</v>
      </c>
    </row>
    <row r="261" spans="1:5" ht="12.75">
      <c r="A261" s="14"/>
      <c r="B261" s="15" t="s">
        <v>39</v>
      </c>
      <c r="C261" s="19">
        <v>50000</v>
      </c>
      <c r="D261" s="20">
        <v>50000</v>
      </c>
      <c r="E261" s="21">
        <f t="shared" si="3"/>
        <v>100</v>
      </c>
    </row>
    <row r="262" spans="1:5" ht="22.5">
      <c r="A262" s="14"/>
      <c r="B262" s="15" t="s">
        <v>116</v>
      </c>
      <c r="C262" s="19">
        <v>6800</v>
      </c>
      <c r="D262" s="20">
        <v>1506</v>
      </c>
      <c r="E262" s="21">
        <f t="shared" si="3"/>
        <v>22.147058823529413</v>
      </c>
    </row>
    <row r="263" spans="1:5" ht="22.5">
      <c r="A263" s="14"/>
      <c r="B263" s="15" t="s">
        <v>117</v>
      </c>
      <c r="C263" s="19">
        <v>8600</v>
      </c>
      <c r="D263" s="20">
        <v>2426.35</v>
      </c>
      <c r="E263" s="21">
        <f t="shared" si="3"/>
        <v>28.213372093023253</v>
      </c>
    </row>
    <row r="264" spans="1:5" ht="22.5">
      <c r="A264" s="14"/>
      <c r="B264" s="15" t="s">
        <v>76</v>
      </c>
      <c r="C264" s="19">
        <v>17000</v>
      </c>
      <c r="D264" s="20">
        <v>6899.9</v>
      </c>
      <c r="E264" s="21">
        <f t="shared" si="3"/>
        <v>40.58764705882353</v>
      </c>
    </row>
    <row r="265" spans="1:5" ht="12.75">
      <c r="A265" s="14"/>
      <c r="B265" s="15" t="s">
        <v>48</v>
      </c>
      <c r="C265" s="19">
        <v>1618120</v>
      </c>
      <c r="D265" s="20">
        <v>1464387.83</v>
      </c>
      <c r="E265" s="21">
        <f t="shared" si="3"/>
        <v>90.49933441277533</v>
      </c>
    </row>
    <row r="266" spans="1:5" ht="22.5">
      <c r="A266" s="14"/>
      <c r="B266" s="15" t="s">
        <v>118</v>
      </c>
      <c r="C266" s="16">
        <f>SUM(C267:C276)</f>
        <v>172236</v>
      </c>
      <c r="D266" s="17">
        <f>SUM(D267:D276)</f>
        <v>157353.2</v>
      </c>
      <c r="E266" s="23">
        <f t="shared" si="3"/>
        <v>91.35906546831093</v>
      </c>
    </row>
    <row r="267" spans="1:5" ht="12.75">
      <c r="A267" s="14"/>
      <c r="B267" s="15" t="s">
        <v>119</v>
      </c>
      <c r="C267" s="27">
        <v>411</v>
      </c>
      <c r="D267" s="20">
        <v>0</v>
      </c>
      <c r="E267" s="21">
        <f t="shared" si="3"/>
        <v>0</v>
      </c>
    </row>
    <row r="268" spans="1:5" ht="12.75">
      <c r="A268" s="14"/>
      <c r="B268" s="15" t="s">
        <v>19</v>
      </c>
      <c r="C268" s="19">
        <v>120862</v>
      </c>
      <c r="D268" s="20">
        <v>118068.8</v>
      </c>
      <c r="E268" s="21">
        <f t="shared" si="3"/>
        <v>97.68893448726648</v>
      </c>
    </row>
    <row r="269" spans="1:5" ht="12.75">
      <c r="A269" s="14"/>
      <c r="B269" s="15" t="s">
        <v>20</v>
      </c>
      <c r="C269" s="19">
        <v>5956</v>
      </c>
      <c r="D269" s="20">
        <v>5951.93</v>
      </c>
      <c r="E269" s="21">
        <f t="shared" si="3"/>
        <v>99.93166554734721</v>
      </c>
    </row>
    <row r="270" spans="1:5" ht="12.75">
      <c r="A270" s="14"/>
      <c r="B270" s="15" t="s">
        <v>21</v>
      </c>
      <c r="C270" s="19">
        <v>29055</v>
      </c>
      <c r="D270" s="20">
        <v>20064.52</v>
      </c>
      <c r="E270" s="21">
        <f t="shared" si="3"/>
        <v>69.05702977112374</v>
      </c>
    </row>
    <row r="271" spans="1:5" ht="12.75">
      <c r="A271" s="14"/>
      <c r="B271" s="15" t="s">
        <v>22</v>
      </c>
      <c r="C271" s="19">
        <v>3742</v>
      </c>
      <c r="D271" s="20">
        <v>3422.95</v>
      </c>
      <c r="E271" s="21">
        <f t="shared" si="3"/>
        <v>91.47381079636557</v>
      </c>
    </row>
    <row r="272" spans="1:5" ht="12.75">
      <c r="A272" s="14"/>
      <c r="B272" s="15" t="s">
        <v>25</v>
      </c>
      <c r="C272" s="19">
        <v>1665</v>
      </c>
      <c r="D272" s="20">
        <v>0</v>
      </c>
      <c r="E272" s="21">
        <f t="shared" si="3"/>
        <v>0</v>
      </c>
    </row>
    <row r="273" spans="1:5" ht="12.75">
      <c r="A273" s="14"/>
      <c r="B273" s="15" t="s">
        <v>114</v>
      </c>
      <c r="C273" s="19">
        <v>500</v>
      </c>
      <c r="D273" s="20">
        <v>0</v>
      </c>
      <c r="E273" s="21">
        <f t="shared" si="3"/>
        <v>0</v>
      </c>
    </row>
    <row r="274" spans="1:5" ht="12.75">
      <c r="A274" s="14"/>
      <c r="B274" s="15" t="s">
        <v>28</v>
      </c>
      <c r="C274" s="19">
        <v>200</v>
      </c>
      <c r="D274" s="20">
        <v>0</v>
      </c>
      <c r="E274" s="21">
        <f t="shared" si="3"/>
        <v>0</v>
      </c>
    </row>
    <row r="275" spans="1:5" ht="14.25" customHeight="1">
      <c r="A275" s="14"/>
      <c r="B275" s="15" t="s">
        <v>35</v>
      </c>
      <c r="C275" s="19">
        <v>6845</v>
      </c>
      <c r="D275" s="20">
        <v>6845</v>
      </c>
      <c r="E275" s="21">
        <f aca="true" t="shared" si="4" ref="E275:E337">D275/C275*100</f>
        <v>100</v>
      </c>
    </row>
    <row r="276" spans="1:5" ht="14.25" customHeight="1">
      <c r="A276" s="14"/>
      <c r="B276" s="15" t="s">
        <v>39</v>
      </c>
      <c r="C276" s="19">
        <v>3000</v>
      </c>
      <c r="D276" s="30">
        <v>3000</v>
      </c>
      <c r="E276" s="21">
        <f t="shared" si="4"/>
        <v>100</v>
      </c>
    </row>
    <row r="277" spans="1:5" ht="12.75">
      <c r="A277" s="14"/>
      <c r="B277" s="15" t="s">
        <v>120</v>
      </c>
      <c r="C277" s="16">
        <f>SUM(C278:C299)</f>
        <v>3435986</v>
      </c>
      <c r="D277" s="17">
        <f>SUM(D278:D299)</f>
        <v>3109452.27</v>
      </c>
      <c r="E277" s="23">
        <f t="shared" si="4"/>
        <v>90.49665132512182</v>
      </c>
    </row>
    <row r="278" spans="1:5" ht="12.75">
      <c r="A278" s="14"/>
      <c r="B278" s="15" t="s">
        <v>18</v>
      </c>
      <c r="C278" s="19">
        <v>13170</v>
      </c>
      <c r="D278" s="20">
        <v>10453.03</v>
      </c>
      <c r="E278" s="21">
        <f t="shared" si="4"/>
        <v>79.37000759301444</v>
      </c>
    </row>
    <row r="279" spans="1:5" ht="14.25" customHeight="1">
      <c r="A279" s="14"/>
      <c r="B279" s="15" t="s">
        <v>19</v>
      </c>
      <c r="C279" s="19">
        <v>1760436</v>
      </c>
      <c r="D279" s="20">
        <v>1627027.62</v>
      </c>
      <c r="E279" s="21">
        <f t="shared" si="4"/>
        <v>92.42185572210522</v>
      </c>
    </row>
    <row r="280" spans="1:5" ht="12.75">
      <c r="A280" s="14"/>
      <c r="B280" s="15" t="s">
        <v>20</v>
      </c>
      <c r="C280" s="19">
        <v>121041</v>
      </c>
      <c r="D280" s="20">
        <v>121038.32</v>
      </c>
      <c r="E280" s="21">
        <f t="shared" si="4"/>
        <v>99.99778587420792</v>
      </c>
    </row>
    <row r="281" spans="1:5" ht="12.75">
      <c r="A281" s="14"/>
      <c r="B281" s="15" t="s">
        <v>21</v>
      </c>
      <c r="C281" s="19">
        <v>382462</v>
      </c>
      <c r="D281" s="20">
        <v>375111.52</v>
      </c>
      <c r="E281" s="21">
        <f t="shared" si="4"/>
        <v>98.07811494998197</v>
      </c>
    </row>
    <row r="282" spans="1:5" ht="12.75">
      <c r="A282" s="14"/>
      <c r="B282" s="15" t="s">
        <v>22</v>
      </c>
      <c r="C282" s="19">
        <v>54126</v>
      </c>
      <c r="D282" s="20">
        <v>49257.75</v>
      </c>
      <c r="E282" s="21">
        <f t="shared" si="4"/>
        <v>91.00570890145217</v>
      </c>
    </row>
    <row r="283" spans="1:5" ht="12.75">
      <c r="A283" s="14"/>
      <c r="B283" s="15" t="s">
        <v>24</v>
      </c>
      <c r="C283" s="19">
        <v>5700</v>
      </c>
      <c r="D283" s="20">
        <v>1974</v>
      </c>
      <c r="E283" s="21">
        <f t="shared" si="4"/>
        <v>34.63157894736842</v>
      </c>
    </row>
    <row r="284" spans="1:5" ht="12.75">
      <c r="A284" s="14"/>
      <c r="B284" s="15" t="s">
        <v>25</v>
      </c>
      <c r="C284" s="19">
        <v>117000</v>
      </c>
      <c r="D284" s="20">
        <v>94154.26</v>
      </c>
      <c r="E284" s="21">
        <f t="shared" si="4"/>
        <v>80.4737264957265</v>
      </c>
    </row>
    <row r="285" spans="1:5" ht="12.75">
      <c r="A285" s="14"/>
      <c r="B285" s="15" t="s">
        <v>121</v>
      </c>
      <c r="C285" s="19">
        <v>233132</v>
      </c>
      <c r="D285" s="20">
        <v>212334.67</v>
      </c>
      <c r="E285" s="21">
        <f t="shared" si="4"/>
        <v>91.07916116191686</v>
      </c>
    </row>
    <row r="286" spans="1:5" ht="14.25" customHeight="1">
      <c r="A286" s="14"/>
      <c r="B286" s="15" t="s">
        <v>114</v>
      </c>
      <c r="C286" s="19">
        <v>4500</v>
      </c>
      <c r="D286" s="20">
        <v>2595.03</v>
      </c>
      <c r="E286" s="21">
        <f t="shared" si="4"/>
        <v>57.66733333333334</v>
      </c>
    </row>
    <row r="287" spans="1:5" ht="12.75">
      <c r="A287" s="14"/>
      <c r="B287" s="15" t="s">
        <v>26</v>
      </c>
      <c r="C287" s="19">
        <v>149614</v>
      </c>
      <c r="D287" s="20">
        <v>112475.72</v>
      </c>
      <c r="E287" s="21">
        <f t="shared" si="4"/>
        <v>75.17726950686433</v>
      </c>
    </row>
    <row r="288" spans="1:5" ht="12.75">
      <c r="A288" s="14"/>
      <c r="B288" s="15" t="s">
        <v>27</v>
      </c>
      <c r="C288" s="19">
        <v>131600</v>
      </c>
      <c r="D288" s="20">
        <v>130535.56</v>
      </c>
      <c r="E288" s="21">
        <f t="shared" si="4"/>
        <v>99.19115501519757</v>
      </c>
    </row>
    <row r="289" spans="1:5" ht="12.75">
      <c r="A289" s="14"/>
      <c r="B289" s="15" t="s">
        <v>28</v>
      </c>
      <c r="C289" s="19">
        <v>3950</v>
      </c>
      <c r="D289" s="20">
        <v>2141</v>
      </c>
      <c r="E289" s="21">
        <f t="shared" si="4"/>
        <v>54.20253164556962</v>
      </c>
    </row>
    <row r="290" spans="1:5" ht="12.75">
      <c r="A290" s="14"/>
      <c r="B290" s="15" t="s">
        <v>14</v>
      </c>
      <c r="C290" s="19">
        <v>39450</v>
      </c>
      <c r="D290" s="20">
        <v>35832.67</v>
      </c>
      <c r="E290" s="21">
        <f t="shared" si="4"/>
        <v>90.83059569074777</v>
      </c>
    </row>
    <row r="291" spans="1:5" ht="12.75">
      <c r="A291" s="14"/>
      <c r="B291" s="15" t="s">
        <v>29</v>
      </c>
      <c r="C291" s="19">
        <v>2100</v>
      </c>
      <c r="D291" s="20">
        <v>1602.37</v>
      </c>
      <c r="E291" s="21">
        <f t="shared" si="4"/>
        <v>76.30333333333333</v>
      </c>
    </row>
    <row r="292" spans="1:5" ht="22.5">
      <c r="A292" s="14"/>
      <c r="B292" s="15" t="s">
        <v>73</v>
      </c>
      <c r="C292" s="19">
        <v>6700</v>
      </c>
      <c r="D292" s="20">
        <v>5772.99</v>
      </c>
      <c r="E292" s="21">
        <f t="shared" si="4"/>
        <v>86.16402985074626</v>
      </c>
    </row>
    <row r="293" spans="1:5" ht="12.75">
      <c r="A293" s="14"/>
      <c r="B293" s="15" t="s">
        <v>33</v>
      </c>
      <c r="C293" s="19">
        <v>1250</v>
      </c>
      <c r="D293" s="20">
        <v>903.78</v>
      </c>
      <c r="E293" s="21">
        <f t="shared" si="4"/>
        <v>72.3024</v>
      </c>
    </row>
    <row r="294" spans="1:5" ht="14.25" customHeight="1">
      <c r="A294" s="14"/>
      <c r="B294" s="15" t="s">
        <v>35</v>
      </c>
      <c r="C294" s="19">
        <v>117931</v>
      </c>
      <c r="D294" s="20">
        <v>117931</v>
      </c>
      <c r="E294" s="21">
        <f t="shared" si="4"/>
        <v>100</v>
      </c>
    </row>
    <row r="295" spans="1:5" ht="12.75">
      <c r="A295" s="14"/>
      <c r="B295" s="15" t="s">
        <v>39</v>
      </c>
      <c r="C295" s="19">
        <v>20000</v>
      </c>
      <c r="D295" s="20">
        <v>19999.17</v>
      </c>
      <c r="E295" s="21">
        <f t="shared" si="4"/>
        <v>99.99584999999999</v>
      </c>
    </row>
    <row r="296" spans="1:5" ht="22.5">
      <c r="A296" s="14"/>
      <c r="B296" s="15" t="s">
        <v>116</v>
      </c>
      <c r="C296" s="19">
        <v>2100</v>
      </c>
      <c r="D296" s="20">
        <v>779</v>
      </c>
      <c r="E296" s="21">
        <f t="shared" si="4"/>
        <v>37.095238095238095</v>
      </c>
    </row>
    <row r="297" spans="1:5" ht="22.5">
      <c r="A297" s="14"/>
      <c r="B297" s="15" t="s">
        <v>117</v>
      </c>
      <c r="C297" s="19">
        <v>600</v>
      </c>
      <c r="D297" s="20">
        <v>32.99</v>
      </c>
      <c r="E297" s="21">
        <f t="shared" si="4"/>
        <v>5.498333333333334</v>
      </c>
    </row>
    <row r="298" spans="1:5" ht="22.5">
      <c r="A298" s="14"/>
      <c r="B298" s="15" t="s">
        <v>76</v>
      </c>
      <c r="C298" s="19">
        <v>3200</v>
      </c>
      <c r="D298" s="20">
        <v>876</v>
      </c>
      <c r="E298" s="21">
        <f t="shared" si="4"/>
        <v>27.375</v>
      </c>
    </row>
    <row r="299" spans="1:5" ht="12.75">
      <c r="A299" s="14"/>
      <c r="B299" s="15" t="s">
        <v>48</v>
      </c>
      <c r="C299" s="19">
        <v>265924</v>
      </c>
      <c r="D299" s="20">
        <v>186623.82</v>
      </c>
      <c r="E299" s="21">
        <f t="shared" si="4"/>
        <v>70.17938207909027</v>
      </c>
    </row>
    <row r="300" spans="1:5" ht="12.75">
      <c r="A300" s="14"/>
      <c r="B300" s="15" t="s">
        <v>122</v>
      </c>
      <c r="C300" s="32">
        <f>SUM(C301:C323)</f>
        <v>4902991.8</v>
      </c>
      <c r="D300" s="32">
        <f>SUM(D301:D323)</f>
        <v>3985686.3599999994</v>
      </c>
      <c r="E300" s="23">
        <f t="shared" si="4"/>
        <v>81.29090405576447</v>
      </c>
    </row>
    <row r="301" spans="1:5" ht="12.75">
      <c r="A301" s="14"/>
      <c r="B301" s="15" t="s">
        <v>18</v>
      </c>
      <c r="C301" s="30">
        <v>18945</v>
      </c>
      <c r="D301" s="20">
        <v>11000.17</v>
      </c>
      <c r="E301" s="21">
        <f t="shared" si="4"/>
        <v>58.063710741620476</v>
      </c>
    </row>
    <row r="302" spans="1:5" ht="15" customHeight="1">
      <c r="A302" s="14"/>
      <c r="B302" s="15" t="s">
        <v>19</v>
      </c>
      <c r="C302" s="30">
        <v>2925826</v>
      </c>
      <c r="D302" s="20">
        <v>2575645.29</v>
      </c>
      <c r="E302" s="21">
        <f t="shared" si="4"/>
        <v>88.03138976822272</v>
      </c>
    </row>
    <row r="303" spans="1:5" ht="12.75">
      <c r="A303" s="14"/>
      <c r="B303" s="15" t="s">
        <v>20</v>
      </c>
      <c r="C303" s="30">
        <v>196383</v>
      </c>
      <c r="D303" s="20">
        <v>196378.15</v>
      </c>
      <c r="E303" s="21">
        <f t="shared" si="4"/>
        <v>99.99753033612889</v>
      </c>
    </row>
    <row r="304" spans="1:5" ht="12.75">
      <c r="A304" s="14"/>
      <c r="B304" s="15" t="s">
        <v>21</v>
      </c>
      <c r="C304" s="30">
        <v>582546.9</v>
      </c>
      <c r="D304" s="20">
        <v>541986.59</v>
      </c>
      <c r="E304" s="21">
        <f t="shared" si="4"/>
        <v>93.03741724486045</v>
      </c>
    </row>
    <row r="305" spans="1:5" ht="12.75">
      <c r="A305" s="14"/>
      <c r="B305" s="15" t="s">
        <v>22</v>
      </c>
      <c r="C305" s="30">
        <v>79942.5</v>
      </c>
      <c r="D305" s="20">
        <v>78134.1</v>
      </c>
      <c r="E305" s="21">
        <f t="shared" si="4"/>
        <v>97.73787409700722</v>
      </c>
    </row>
    <row r="306" spans="1:5" ht="12.75">
      <c r="A306" s="14"/>
      <c r="B306" s="15" t="s">
        <v>24</v>
      </c>
      <c r="C306" s="30">
        <v>17164.4</v>
      </c>
      <c r="D306" s="20">
        <v>12725.28</v>
      </c>
      <c r="E306" s="21">
        <f t="shared" si="4"/>
        <v>74.13763370697491</v>
      </c>
    </row>
    <row r="307" spans="1:5" ht="12.75">
      <c r="A307" s="14"/>
      <c r="B307" s="15" t="s">
        <v>25</v>
      </c>
      <c r="C307" s="30">
        <v>55850</v>
      </c>
      <c r="D307" s="20">
        <v>39075.65</v>
      </c>
      <c r="E307" s="21">
        <f t="shared" si="4"/>
        <v>69.96535362578335</v>
      </c>
    </row>
    <row r="308" spans="1:5" ht="14.25" customHeight="1">
      <c r="A308" s="14"/>
      <c r="B308" s="15" t="s">
        <v>114</v>
      </c>
      <c r="C308" s="30">
        <v>6230</v>
      </c>
      <c r="D308" s="20">
        <v>2138.21</v>
      </c>
      <c r="E308" s="21">
        <f t="shared" si="4"/>
        <v>34.32118780096308</v>
      </c>
    </row>
    <row r="309" spans="1:5" ht="12.75">
      <c r="A309" s="14"/>
      <c r="B309" s="15" t="s">
        <v>26</v>
      </c>
      <c r="C309" s="30">
        <v>292100</v>
      </c>
      <c r="D309" s="20">
        <v>211518.46</v>
      </c>
      <c r="E309" s="21">
        <f t="shared" si="4"/>
        <v>72.41302978432044</v>
      </c>
    </row>
    <row r="310" spans="1:5" ht="12.75">
      <c r="A310" s="14"/>
      <c r="B310" s="15" t="s">
        <v>27</v>
      </c>
      <c r="C310" s="30">
        <v>63800</v>
      </c>
      <c r="D310" s="20">
        <v>41499.32</v>
      </c>
      <c r="E310" s="21">
        <f t="shared" si="4"/>
        <v>65.04595611285266</v>
      </c>
    </row>
    <row r="311" spans="1:5" ht="12.75">
      <c r="A311" s="14"/>
      <c r="B311" s="15" t="s">
        <v>28</v>
      </c>
      <c r="C311" s="30">
        <v>3900</v>
      </c>
      <c r="D311" s="20">
        <v>1454.5</v>
      </c>
      <c r="E311" s="21">
        <f t="shared" si="4"/>
        <v>37.294871794871796</v>
      </c>
    </row>
    <row r="312" spans="1:5" ht="14.25" customHeight="1">
      <c r="A312" s="14"/>
      <c r="B312" s="15" t="s">
        <v>54</v>
      </c>
      <c r="C312" s="30">
        <v>44605</v>
      </c>
      <c r="D312" s="20">
        <v>38143.81</v>
      </c>
      <c r="E312" s="21">
        <f t="shared" si="4"/>
        <v>85.51465082389866</v>
      </c>
    </row>
    <row r="313" spans="1:5" ht="15" customHeight="1">
      <c r="A313" s="14"/>
      <c r="B313" s="15" t="s">
        <v>29</v>
      </c>
      <c r="C313" s="30">
        <v>3300</v>
      </c>
      <c r="D313" s="20">
        <v>2488.75</v>
      </c>
      <c r="E313" s="21">
        <f t="shared" si="4"/>
        <v>75.41666666666667</v>
      </c>
    </row>
    <row r="314" spans="1:5" ht="21" customHeight="1">
      <c r="A314" s="14"/>
      <c r="B314" s="15" t="s">
        <v>72</v>
      </c>
      <c r="C314" s="30">
        <v>1200</v>
      </c>
      <c r="D314" s="20">
        <v>613.8</v>
      </c>
      <c r="E314" s="21">
        <f t="shared" si="4"/>
        <v>51.15</v>
      </c>
    </row>
    <row r="315" spans="1:5" ht="23.25" customHeight="1">
      <c r="A315" s="14"/>
      <c r="B315" s="15" t="s">
        <v>73</v>
      </c>
      <c r="C315" s="30">
        <v>7000</v>
      </c>
      <c r="D315" s="20">
        <v>4378.7</v>
      </c>
      <c r="E315" s="21">
        <f t="shared" si="4"/>
        <v>62.55285714285714</v>
      </c>
    </row>
    <row r="316" spans="1:5" ht="12.75">
      <c r="A316" s="14"/>
      <c r="B316" s="15" t="s">
        <v>33</v>
      </c>
      <c r="C316" s="30">
        <v>5500</v>
      </c>
      <c r="D316" s="20">
        <v>2770.73</v>
      </c>
      <c r="E316" s="21">
        <f t="shared" si="4"/>
        <v>50.376909090909095</v>
      </c>
    </row>
    <row r="317" spans="1:5" ht="12.75">
      <c r="A317" s="14"/>
      <c r="B317" s="15" t="s">
        <v>34</v>
      </c>
      <c r="C317" s="30">
        <v>4300</v>
      </c>
      <c r="D317" s="20">
        <v>717</v>
      </c>
      <c r="E317" s="21">
        <f t="shared" si="4"/>
        <v>16.674418604651162</v>
      </c>
    </row>
    <row r="318" spans="1:5" ht="12" customHeight="1">
      <c r="A318" s="14"/>
      <c r="B318" s="15" t="s">
        <v>35</v>
      </c>
      <c r="C318" s="30">
        <v>177999</v>
      </c>
      <c r="D318" s="20">
        <v>177999</v>
      </c>
      <c r="E318" s="21">
        <f t="shared" si="4"/>
        <v>100</v>
      </c>
    </row>
    <row r="319" spans="1:5" ht="12.75">
      <c r="A319" s="14"/>
      <c r="B319" s="15" t="s">
        <v>39</v>
      </c>
      <c r="C319" s="30">
        <v>35000</v>
      </c>
      <c r="D319" s="20">
        <v>35000</v>
      </c>
      <c r="E319" s="21">
        <f t="shared" si="4"/>
        <v>100</v>
      </c>
    </row>
    <row r="320" spans="1:5" ht="22.5">
      <c r="A320" s="14"/>
      <c r="B320" s="15" t="s">
        <v>123</v>
      </c>
      <c r="C320" s="30">
        <v>3500</v>
      </c>
      <c r="D320" s="20">
        <v>1061</v>
      </c>
      <c r="E320" s="21">
        <f t="shared" si="4"/>
        <v>30.314285714285717</v>
      </c>
    </row>
    <row r="321" spans="1:5" ht="22.5">
      <c r="A321" s="14"/>
      <c r="B321" s="15" t="s">
        <v>117</v>
      </c>
      <c r="C321" s="30">
        <v>2700</v>
      </c>
      <c r="D321" s="20">
        <v>1586.17</v>
      </c>
      <c r="E321" s="21">
        <f t="shared" si="4"/>
        <v>58.74703703703704</v>
      </c>
    </row>
    <row r="322" spans="1:5" ht="22.5">
      <c r="A322" s="14"/>
      <c r="B322" s="15" t="s">
        <v>76</v>
      </c>
      <c r="C322" s="30">
        <v>12200</v>
      </c>
      <c r="D322" s="20">
        <v>9371.68</v>
      </c>
      <c r="E322" s="21">
        <f t="shared" si="4"/>
        <v>76.81704918032787</v>
      </c>
    </row>
    <row r="323" spans="1:5" ht="12.75">
      <c r="A323" s="14"/>
      <c r="B323" s="15" t="s">
        <v>48</v>
      </c>
      <c r="C323" s="30">
        <v>363000</v>
      </c>
      <c r="D323" s="20">
        <v>0</v>
      </c>
      <c r="E323" s="21">
        <f t="shared" si="4"/>
        <v>0</v>
      </c>
    </row>
    <row r="324" spans="1:5" ht="22.5">
      <c r="A324" s="14"/>
      <c r="B324" s="15" t="s">
        <v>124</v>
      </c>
      <c r="C324" s="16">
        <f>SUM(C325:C345)</f>
        <v>419734</v>
      </c>
      <c r="D324" s="17">
        <f>SUM(D325:D345)</f>
        <v>335256.78</v>
      </c>
      <c r="E324" s="23">
        <f t="shared" si="4"/>
        <v>79.87362948915266</v>
      </c>
    </row>
    <row r="325" spans="1:5" ht="12.75">
      <c r="A325" s="14"/>
      <c r="B325" s="15" t="s">
        <v>93</v>
      </c>
      <c r="C325" s="19">
        <v>5900</v>
      </c>
      <c r="D325" s="20">
        <v>2602.52</v>
      </c>
      <c r="E325" s="21">
        <f t="shared" si="4"/>
        <v>44.11050847457627</v>
      </c>
    </row>
    <row r="326" spans="1:5" ht="13.5" customHeight="1">
      <c r="A326" s="14"/>
      <c r="B326" s="15" t="s">
        <v>19</v>
      </c>
      <c r="C326" s="19">
        <v>238741</v>
      </c>
      <c r="D326" s="20">
        <v>196030.8</v>
      </c>
      <c r="E326" s="21">
        <f t="shared" si="4"/>
        <v>82.1102366162494</v>
      </c>
    </row>
    <row r="327" spans="1:5" ht="18" customHeight="1">
      <c r="A327" s="14"/>
      <c r="B327" s="15" t="s">
        <v>20</v>
      </c>
      <c r="C327" s="19">
        <v>16650</v>
      </c>
      <c r="D327" s="20">
        <v>16644.07</v>
      </c>
      <c r="E327" s="21">
        <f t="shared" si="4"/>
        <v>99.96438438438439</v>
      </c>
    </row>
    <row r="328" spans="1:5" ht="12.75">
      <c r="A328" s="14"/>
      <c r="B328" s="15" t="s">
        <v>21</v>
      </c>
      <c r="C328" s="19">
        <v>64122</v>
      </c>
      <c r="D328" s="20">
        <v>56825.86</v>
      </c>
      <c r="E328" s="21">
        <f t="shared" si="4"/>
        <v>88.62147156982003</v>
      </c>
    </row>
    <row r="329" spans="1:5" ht="12.75">
      <c r="A329" s="14"/>
      <c r="B329" s="15" t="s">
        <v>22</v>
      </c>
      <c r="C329" s="19">
        <v>5774</v>
      </c>
      <c r="D329" s="20">
        <v>5551.09</v>
      </c>
      <c r="E329" s="21">
        <f t="shared" si="4"/>
        <v>96.139418081053</v>
      </c>
    </row>
    <row r="330" spans="1:5" ht="12.75">
      <c r="A330" s="14"/>
      <c r="B330" s="15" t="s">
        <v>24</v>
      </c>
      <c r="C330" s="19">
        <v>3500</v>
      </c>
      <c r="D330" s="20">
        <v>2116.7</v>
      </c>
      <c r="E330" s="21">
        <f t="shared" si="4"/>
        <v>60.47714285714285</v>
      </c>
    </row>
    <row r="331" spans="1:5" ht="12.75">
      <c r="A331" s="14"/>
      <c r="B331" s="15" t="s">
        <v>25</v>
      </c>
      <c r="C331" s="19">
        <v>14800</v>
      </c>
      <c r="D331" s="20">
        <v>11557.32</v>
      </c>
      <c r="E331" s="21">
        <f t="shared" si="4"/>
        <v>78.08999999999999</v>
      </c>
    </row>
    <row r="332" spans="1:5" ht="12.75">
      <c r="A332" s="14"/>
      <c r="B332" s="15" t="s">
        <v>26</v>
      </c>
      <c r="C332" s="19">
        <v>12500</v>
      </c>
      <c r="D332" s="20">
        <v>7690.96</v>
      </c>
      <c r="E332" s="21">
        <f t="shared" si="4"/>
        <v>61.52768</v>
      </c>
    </row>
    <row r="333" spans="1:5" ht="12.75">
      <c r="A333" s="14"/>
      <c r="B333" s="15" t="s">
        <v>28</v>
      </c>
      <c r="C333" s="19">
        <v>600</v>
      </c>
      <c r="D333" s="20">
        <v>181.5</v>
      </c>
      <c r="E333" s="21">
        <f t="shared" si="4"/>
        <v>30.25</v>
      </c>
    </row>
    <row r="334" spans="1:5" ht="12.75">
      <c r="A334" s="14"/>
      <c r="B334" s="15" t="s">
        <v>14</v>
      </c>
      <c r="C334" s="19">
        <v>8500</v>
      </c>
      <c r="D334" s="20">
        <v>5803.19</v>
      </c>
      <c r="E334" s="21">
        <f t="shared" si="4"/>
        <v>68.27282352941177</v>
      </c>
    </row>
    <row r="335" spans="1:5" ht="12.75">
      <c r="A335" s="14"/>
      <c r="B335" s="15" t="s">
        <v>29</v>
      </c>
      <c r="C335" s="19">
        <v>3000</v>
      </c>
      <c r="D335" s="20">
        <v>2198.51</v>
      </c>
      <c r="E335" s="21">
        <f t="shared" si="4"/>
        <v>73.28366666666668</v>
      </c>
    </row>
    <row r="336" spans="1:5" ht="22.5">
      <c r="A336" s="14"/>
      <c r="B336" s="15" t="s">
        <v>72</v>
      </c>
      <c r="C336" s="19">
        <v>2400</v>
      </c>
      <c r="D336" s="20">
        <v>2121.73</v>
      </c>
      <c r="E336" s="21">
        <f t="shared" si="4"/>
        <v>88.40541666666667</v>
      </c>
    </row>
    <row r="337" spans="1:5" ht="22.5">
      <c r="A337" s="14"/>
      <c r="B337" s="15" t="s">
        <v>73</v>
      </c>
      <c r="C337" s="19">
        <v>8500</v>
      </c>
      <c r="D337" s="20">
        <v>4846.04</v>
      </c>
      <c r="E337" s="21">
        <f t="shared" si="4"/>
        <v>57.012235294117644</v>
      </c>
    </row>
    <row r="338" spans="1:5" ht="12.75">
      <c r="A338" s="14"/>
      <c r="B338" s="15" t="s">
        <v>33</v>
      </c>
      <c r="C338" s="19">
        <v>1000</v>
      </c>
      <c r="D338" s="20">
        <v>901.43</v>
      </c>
      <c r="E338" s="21">
        <f aca="true" t="shared" si="5" ref="E338:E402">D338/C338*100</f>
        <v>90.143</v>
      </c>
    </row>
    <row r="339" spans="1:5" ht="12.75">
      <c r="A339" s="14"/>
      <c r="B339" s="15" t="s">
        <v>34</v>
      </c>
      <c r="C339" s="19">
        <v>800</v>
      </c>
      <c r="D339" s="20">
        <v>0</v>
      </c>
      <c r="E339" s="21">
        <f t="shared" si="5"/>
        <v>0</v>
      </c>
    </row>
    <row r="340" spans="1:5" ht="14.25" customHeight="1">
      <c r="A340" s="14"/>
      <c r="B340" s="15" t="s">
        <v>35</v>
      </c>
      <c r="C340" s="19">
        <v>6347</v>
      </c>
      <c r="D340" s="20">
        <v>6347</v>
      </c>
      <c r="E340" s="21">
        <f t="shared" si="5"/>
        <v>100</v>
      </c>
    </row>
    <row r="341" spans="1:5" ht="12.75">
      <c r="A341" s="14"/>
      <c r="B341" s="15" t="s">
        <v>36</v>
      </c>
      <c r="C341" s="19">
        <v>600</v>
      </c>
      <c r="D341" s="20">
        <v>448.5</v>
      </c>
      <c r="E341" s="21">
        <f t="shared" si="5"/>
        <v>74.75</v>
      </c>
    </row>
    <row r="342" spans="1:5" ht="12.75">
      <c r="A342" s="14"/>
      <c r="B342" s="15" t="s">
        <v>39</v>
      </c>
      <c r="C342" s="19">
        <v>7500</v>
      </c>
      <c r="D342" s="20">
        <v>7500</v>
      </c>
      <c r="E342" s="21">
        <f t="shared" si="5"/>
        <v>100</v>
      </c>
    </row>
    <row r="343" spans="1:5" ht="22.5">
      <c r="A343" s="14"/>
      <c r="B343" s="15" t="s">
        <v>123</v>
      </c>
      <c r="C343" s="19">
        <v>3500</v>
      </c>
      <c r="D343" s="20">
        <v>1636</v>
      </c>
      <c r="E343" s="21">
        <f t="shared" si="5"/>
        <v>46.74285714285714</v>
      </c>
    </row>
    <row r="344" spans="1:5" ht="22.5">
      <c r="A344" s="14"/>
      <c r="B344" s="15" t="s">
        <v>117</v>
      </c>
      <c r="C344" s="19">
        <v>3000</v>
      </c>
      <c r="D344" s="20">
        <v>695.12</v>
      </c>
      <c r="E344" s="21">
        <f t="shared" si="5"/>
        <v>23.170666666666666</v>
      </c>
    </row>
    <row r="345" spans="1:5" ht="22.5">
      <c r="A345" s="14"/>
      <c r="B345" s="15" t="s">
        <v>76</v>
      </c>
      <c r="C345" s="19">
        <v>12000</v>
      </c>
      <c r="D345" s="20">
        <v>3558.44</v>
      </c>
      <c r="E345" s="21">
        <f t="shared" si="5"/>
        <v>29.653666666666666</v>
      </c>
    </row>
    <row r="346" spans="1:5" ht="12.75">
      <c r="A346" s="14"/>
      <c r="B346" s="15" t="s">
        <v>125</v>
      </c>
      <c r="C346" s="16">
        <f>SUM(C347:C352)</f>
        <v>69506</v>
      </c>
      <c r="D346" s="17">
        <f>SUM(D347:D352)</f>
        <v>35045.45</v>
      </c>
      <c r="E346" s="23">
        <f t="shared" si="5"/>
        <v>50.420755042730114</v>
      </c>
    </row>
    <row r="347" spans="1:5" ht="16.5" customHeight="1">
      <c r="A347" s="14"/>
      <c r="B347" s="15" t="s">
        <v>19</v>
      </c>
      <c r="C347" s="19">
        <v>19040</v>
      </c>
      <c r="D347" s="20">
        <v>17335.53</v>
      </c>
      <c r="E347" s="21">
        <f t="shared" si="5"/>
        <v>91.04795168067227</v>
      </c>
    </row>
    <row r="348" spans="1:5" ht="12.75">
      <c r="A348" s="14"/>
      <c r="B348" s="15" t="s">
        <v>21</v>
      </c>
      <c r="C348" s="19">
        <v>3944</v>
      </c>
      <c r="D348" s="20">
        <v>2796.97</v>
      </c>
      <c r="E348" s="21">
        <f t="shared" si="5"/>
        <v>70.91708924949289</v>
      </c>
    </row>
    <row r="349" spans="1:5" ht="12.75">
      <c r="A349" s="14"/>
      <c r="B349" s="15" t="s">
        <v>22</v>
      </c>
      <c r="C349" s="19">
        <v>554</v>
      </c>
      <c r="D349" s="20">
        <v>513.95</v>
      </c>
      <c r="E349" s="21">
        <f t="shared" si="5"/>
        <v>92.77075812274369</v>
      </c>
    </row>
    <row r="350" spans="1:5" ht="12.75">
      <c r="A350" s="14"/>
      <c r="B350" s="15" t="s">
        <v>14</v>
      </c>
      <c r="C350" s="19">
        <v>24968</v>
      </c>
      <c r="D350" s="20">
        <v>11679</v>
      </c>
      <c r="E350" s="21">
        <f t="shared" si="5"/>
        <v>46.775873117590514</v>
      </c>
    </row>
    <row r="351" spans="1:5" ht="12.75">
      <c r="A351" s="14"/>
      <c r="B351" s="15" t="s">
        <v>39</v>
      </c>
      <c r="C351" s="19">
        <v>1000</v>
      </c>
      <c r="D351" s="20">
        <v>1000</v>
      </c>
      <c r="E351" s="21">
        <f t="shared" si="5"/>
        <v>100</v>
      </c>
    </row>
    <row r="352" spans="1:5" ht="22.5">
      <c r="A352" s="14"/>
      <c r="B352" s="15" t="s">
        <v>123</v>
      </c>
      <c r="C352" s="19">
        <v>20000</v>
      </c>
      <c r="D352" s="20">
        <v>1720</v>
      </c>
      <c r="E352" s="21">
        <f t="shared" si="5"/>
        <v>8.6</v>
      </c>
    </row>
    <row r="353" spans="1:5" ht="12.75">
      <c r="A353" s="14"/>
      <c r="B353" s="15" t="s">
        <v>126</v>
      </c>
      <c r="C353" s="33">
        <f>SUM(C354:C375)</f>
        <v>166072.78999999998</v>
      </c>
      <c r="D353" s="17">
        <f>SUM(D354:D375)</f>
        <v>117345.63999999998</v>
      </c>
      <c r="E353" s="23">
        <f t="shared" si="5"/>
        <v>70.65916096188906</v>
      </c>
    </row>
    <row r="354" spans="1:5" ht="12.75">
      <c r="A354" s="14"/>
      <c r="B354" s="15" t="s">
        <v>93</v>
      </c>
      <c r="C354" s="30">
        <v>800</v>
      </c>
      <c r="D354" s="30">
        <v>60.15</v>
      </c>
      <c r="E354" s="21">
        <f t="shared" si="5"/>
        <v>7.518750000000001</v>
      </c>
    </row>
    <row r="355" spans="1:5" ht="12.75">
      <c r="A355" s="14"/>
      <c r="B355" s="15" t="s">
        <v>19</v>
      </c>
      <c r="C355" s="30">
        <v>29743</v>
      </c>
      <c r="D355" s="30">
        <v>26452.84</v>
      </c>
      <c r="E355" s="21">
        <f t="shared" si="5"/>
        <v>88.9380358403658</v>
      </c>
    </row>
    <row r="356" spans="1:5" ht="12.75">
      <c r="A356" s="14"/>
      <c r="B356" s="15" t="s">
        <v>20</v>
      </c>
      <c r="C356" s="30">
        <v>4544</v>
      </c>
      <c r="D356" s="30">
        <v>4540.05</v>
      </c>
      <c r="E356" s="21">
        <f t="shared" si="5"/>
        <v>99.91307218309859</v>
      </c>
    </row>
    <row r="357" spans="1:5" ht="12.75">
      <c r="A357" s="14"/>
      <c r="B357" s="15" t="s">
        <v>21</v>
      </c>
      <c r="C357" s="30">
        <v>10000</v>
      </c>
      <c r="D357" s="30">
        <v>7600.45</v>
      </c>
      <c r="E357" s="21">
        <f t="shared" si="5"/>
        <v>76.0045</v>
      </c>
    </row>
    <row r="358" spans="1:5" ht="12.75">
      <c r="A358" s="14"/>
      <c r="B358" s="15" t="s">
        <v>127</v>
      </c>
      <c r="C358" s="30">
        <v>1949.09</v>
      </c>
      <c r="D358" s="30">
        <v>1949.09</v>
      </c>
      <c r="E358" s="21">
        <f t="shared" si="5"/>
        <v>100</v>
      </c>
    </row>
    <row r="359" spans="1:5" ht="12.75">
      <c r="A359" s="14"/>
      <c r="B359" s="15" t="s">
        <v>128</v>
      </c>
      <c r="C359" s="30">
        <v>649.7</v>
      </c>
      <c r="D359" s="30">
        <v>649.7</v>
      </c>
      <c r="E359" s="21">
        <f t="shared" si="5"/>
        <v>100</v>
      </c>
    </row>
    <row r="360" spans="1:5" ht="12.75">
      <c r="A360" s="14"/>
      <c r="B360" s="15" t="s">
        <v>22</v>
      </c>
      <c r="C360" s="30">
        <v>1400</v>
      </c>
      <c r="D360" s="30">
        <v>959.31</v>
      </c>
      <c r="E360" s="21">
        <f t="shared" si="5"/>
        <v>68.52214285714285</v>
      </c>
    </row>
    <row r="361" spans="1:5" ht="12.75">
      <c r="A361" s="14"/>
      <c r="B361" s="15" t="s">
        <v>129</v>
      </c>
      <c r="C361" s="30">
        <v>556.34</v>
      </c>
      <c r="D361" s="30">
        <v>556.34</v>
      </c>
      <c r="E361" s="21">
        <f t="shared" si="5"/>
        <v>100</v>
      </c>
    </row>
    <row r="362" spans="1:5" ht="12.75">
      <c r="A362" s="14"/>
      <c r="B362" s="15" t="s">
        <v>130</v>
      </c>
      <c r="C362" s="30">
        <v>185.45</v>
      </c>
      <c r="D362" s="30">
        <v>185.45</v>
      </c>
      <c r="E362" s="21">
        <f t="shared" si="5"/>
        <v>100</v>
      </c>
    </row>
    <row r="363" spans="1:5" ht="12.75">
      <c r="A363" s="14"/>
      <c r="B363" s="15" t="s">
        <v>24</v>
      </c>
      <c r="C363" s="30">
        <v>500</v>
      </c>
      <c r="D363" s="30">
        <v>0</v>
      </c>
      <c r="E363" s="21">
        <f t="shared" si="5"/>
        <v>0</v>
      </c>
    </row>
    <row r="364" spans="1:5" ht="12.75">
      <c r="A364" s="14"/>
      <c r="B364" s="15" t="s">
        <v>131</v>
      </c>
      <c r="C364" s="30">
        <v>5188.66</v>
      </c>
      <c r="D364" s="30">
        <v>5188.66</v>
      </c>
      <c r="E364" s="21">
        <f t="shared" si="5"/>
        <v>100</v>
      </c>
    </row>
    <row r="365" spans="1:5" ht="12.75">
      <c r="A365" s="14"/>
      <c r="B365" s="15" t="s">
        <v>132</v>
      </c>
      <c r="C365" s="30">
        <v>1729.55</v>
      </c>
      <c r="D365" s="30">
        <v>1729.55</v>
      </c>
      <c r="E365" s="21">
        <f t="shared" si="5"/>
        <v>100</v>
      </c>
    </row>
    <row r="366" spans="1:5" ht="12.75">
      <c r="A366" s="14"/>
      <c r="B366" s="15" t="s">
        <v>25</v>
      </c>
      <c r="C366" s="30">
        <v>7300</v>
      </c>
      <c r="D366" s="30">
        <v>4299.65</v>
      </c>
      <c r="E366" s="21">
        <f t="shared" si="5"/>
        <v>58.89931506849314</v>
      </c>
    </row>
    <row r="367" spans="1:5" ht="12.75">
      <c r="A367" s="14"/>
      <c r="B367" s="15" t="s">
        <v>28</v>
      </c>
      <c r="C367" s="30">
        <v>100</v>
      </c>
      <c r="D367" s="30">
        <v>0</v>
      </c>
      <c r="E367" s="21">
        <f t="shared" si="5"/>
        <v>0</v>
      </c>
    </row>
    <row r="368" spans="1:5" ht="12.75">
      <c r="A368" s="14"/>
      <c r="B368" s="15" t="s">
        <v>14</v>
      </c>
      <c r="C368" s="30">
        <v>88520</v>
      </c>
      <c r="D368" s="30">
        <v>52429.52</v>
      </c>
      <c r="E368" s="21">
        <f t="shared" si="5"/>
        <v>59.22901039313149</v>
      </c>
    </row>
    <row r="369" spans="1:5" ht="22.5">
      <c r="A369" s="14"/>
      <c r="B369" s="15" t="s">
        <v>72</v>
      </c>
      <c r="C369" s="30">
        <v>800</v>
      </c>
      <c r="D369" s="30">
        <v>638.88</v>
      </c>
      <c r="E369" s="21">
        <f t="shared" si="5"/>
        <v>79.86</v>
      </c>
    </row>
    <row r="370" spans="1:5" ht="12.75">
      <c r="A370" s="14"/>
      <c r="B370" s="15" t="s">
        <v>33</v>
      </c>
      <c r="C370" s="30">
        <v>4000</v>
      </c>
      <c r="D370" s="30">
        <v>3229</v>
      </c>
      <c r="E370" s="21">
        <f t="shared" si="5"/>
        <v>80.72500000000001</v>
      </c>
    </row>
    <row r="371" spans="1:5" ht="12.75">
      <c r="A371" s="14"/>
      <c r="B371" s="15" t="s">
        <v>34</v>
      </c>
      <c r="C371" s="30">
        <v>4500</v>
      </c>
      <c r="D371" s="30">
        <v>3970</v>
      </c>
      <c r="E371" s="21">
        <f t="shared" si="5"/>
        <v>88.22222222222223</v>
      </c>
    </row>
    <row r="372" spans="1:5" ht="12.75">
      <c r="A372" s="14"/>
      <c r="B372" s="15" t="s">
        <v>35</v>
      </c>
      <c r="C372" s="30">
        <v>907</v>
      </c>
      <c r="D372" s="30">
        <v>907</v>
      </c>
      <c r="E372" s="21">
        <f t="shared" si="5"/>
        <v>100</v>
      </c>
    </row>
    <row r="373" spans="1:5" ht="12.75">
      <c r="A373" s="14"/>
      <c r="B373" s="15" t="s">
        <v>39</v>
      </c>
      <c r="C373" s="30">
        <v>2000</v>
      </c>
      <c r="D373" s="30">
        <v>2000</v>
      </c>
      <c r="E373" s="21">
        <f t="shared" si="5"/>
        <v>100</v>
      </c>
    </row>
    <row r="374" spans="1:5" ht="22.5">
      <c r="A374" s="14"/>
      <c r="B374" s="15" t="s">
        <v>123</v>
      </c>
      <c r="C374" s="30">
        <v>500</v>
      </c>
      <c r="D374" s="30">
        <v>0</v>
      </c>
      <c r="E374" s="21">
        <f t="shared" si="5"/>
        <v>0</v>
      </c>
    </row>
    <row r="375" spans="1:5" ht="22.5">
      <c r="A375" s="14"/>
      <c r="B375" s="15" t="s">
        <v>117</v>
      </c>
      <c r="C375" s="30">
        <v>200</v>
      </c>
      <c r="D375" s="30">
        <v>0</v>
      </c>
      <c r="E375" s="21">
        <f t="shared" si="5"/>
        <v>0</v>
      </c>
    </row>
    <row r="376" spans="1:5" ht="12.75">
      <c r="A376" s="6" t="s">
        <v>133</v>
      </c>
      <c r="B376" s="10" t="s">
        <v>134</v>
      </c>
      <c r="C376" s="11">
        <f>SUM(C377,C380,C386,C397)</f>
        <v>218790</v>
      </c>
      <c r="D376" s="12">
        <f>SUM(D377,D380,D386,D397)</f>
        <v>153995.16</v>
      </c>
      <c r="E376" s="22">
        <f t="shared" si="5"/>
        <v>70.38491704374059</v>
      </c>
    </row>
    <row r="377" spans="1:5" ht="15.75" customHeight="1">
      <c r="A377" s="14"/>
      <c r="B377" s="15" t="s">
        <v>135</v>
      </c>
      <c r="C377" s="16">
        <f>SUM(C378:C379)</f>
        <v>8000</v>
      </c>
      <c r="D377" s="34">
        <f>SUM(D378:D379)</f>
        <v>0</v>
      </c>
      <c r="E377" s="23">
        <f t="shared" si="5"/>
        <v>0</v>
      </c>
    </row>
    <row r="378" spans="1:5" ht="12.75">
      <c r="A378" s="14"/>
      <c r="B378" s="15" t="s">
        <v>25</v>
      </c>
      <c r="C378" s="19">
        <v>6000</v>
      </c>
      <c r="D378" s="20">
        <v>0</v>
      </c>
      <c r="E378" s="21">
        <f t="shared" si="5"/>
        <v>0</v>
      </c>
    </row>
    <row r="379" spans="1:5" ht="12.75">
      <c r="A379" s="14"/>
      <c r="B379" s="15" t="s">
        <v>14</v>
      </c>
      <c r="C379" s="19">
        <v>2000</v>
      </c>
      <c r="D379" s="20">
        <v>0</v>
      </c>
      <c r="E379" s="21">
        <f t="shared" si="5"/>
        <v>0</v>
      </c>
    </row>
    <row r="380" spans="1:5" ht="12.75">
      <c r="A380" s="14"/>
      <c r="B380" s="15" t="s">
        <v>136</v>
      </c>
      <c r="C380" s="26">
        <f>SUM(C381:C385)</f>
        <v>8000</v>
      </c>
      <c r="D380" s="35">
        <f>SUM(D381:D385)</f>
        <v>2715</v>
      </c>
      <c r="E380" s="23">
        <f t="shared" si="5"/>
        <v>33.9375</v>
      </c>
    </row>
    <row r="381" spans="1:5" ht="12.75">
      <c r="A381" s="14"/>
      <c r="B381" s="15" t="s">
        <v>24</v>
      </c>
      <c r="C381" s="19">
        <v>3000</v>
      </c>
      <c r="D381" s="20">
        <v>2715</v>
      </c>
      <c r="E381" s="21">
        <f t="shared" si="5"/>
        <v>90.5</v>
      </c>
    </row>
    <row r="382" spans="1:5" ht="12.75">
      <c r="A382" s="14"/>
      <c r="B382" s="15" t="s">
        <v>25</v>
      </c>
      <c r="C382" s="19">
        <v>600</v>
      </c>
      <c r="D382" s="20">
        <v>0</v>
      </c>
      <c r="E382" s="21">
        <f t="shared" si="5"/>
        <v>0</v>
      </c>
    </row>
    <row r="383" spans="1:5" ht="12.75">
      <c r="A383" s="14"/>
      <c r="B383" s="15" t="s">
        <v>14</v>
      </c>
      <c r="C383" s="19">
        <v>1000</v>
      </c>
      <c r="D383" s="20">
        <v>0</v>
      </c>
      <c r="E383" s="21">
        <f t="shared" si="5"/>
        <v>0</v>
      </c>
    </row>
    <row r="384" spans="1:5" ht="12.75">
      <c r="A384" s="14"/>
      <c r="B384" s="15" t="s">
        <v>33</v>
      </c>
      <c r="C384" s="19">
        <v>1400</v>
      </c>
      <c r="D384" s="20">
        <v>0</v>
      </c>
      <c r="E384" s="21">
        <f t="shared" si="5"/>
        <v>0</v>
      </c>
    </row>
    <row r="385" spans="1:5" ht="22.5">
      <c r="A385" s="14"/>
      <c r="B385" s="15" t="s">
        <v>41</v>
      </c>
      <c r="C385" s="19">
        <v>2000</v>
      </c>
      <c r="D385" s="20">
        <v>0</v>
      </c>
      <c r="E385" s="21">
        <f t="shared" si="5"/>
        <v>0</v>
      </c>
    </row>
    <row r="386" spans="1:5" ht="15.75" customHeight="1">
      <c r="A386" s="14"/>
      <c r="B386" s="15" t="s">
        <v>137</v>
      </c>
      <c r="C386" s="16">
        <f>SUM(C387:C396)</f>
        <v>197790</v>
      </c>
      <c r="D386" s="17">
        <f>SUM(D387:D396)</f>
        <v>146280.16</v>
      </c>
      <c r="E386" s="23">
        <f t="shared" si="5"/>
        <v>73.95730825623136</v>
      </c>
    </row>
    <row r="387" spans="1:5" ht="12.75">
      <c r="A387" s="14"/>
      <c r="B387" s="15" t="s">
        <v>24</v>
      </c>
      <c r="C387" s="19">
        <v>50000</v>
      </c>
      <c r="D387" s="20">
        <v>44287.58</v>
      </c>
      <c r="E387" s="21">
        <f t="shared" si="5"/>
        <v>88.57516000000001</v>
      </c>
    </row>
    <row r="388" spans="1:5" ht="12.75">
      <c r="A388" s="14"/>
      <c r="B388" s="15" t="s">
        <v>25</v>
      </c>
      <c r="C388" s="19">
        <v>69780</v>
      </c>
      <c r="D388" s="20">
        <v>45868.36</v>
      </c>
      <c r="E388" s="21">
        <f t="shared" si="5"/>
        <v>65.73281742619662</v>
      </c>
    </row>
    <row r="389" spans="1:5" ht="12.75">
      <c r="A389" s="14"/>
      <c r="B389" s="15" t="s">
        <v>26</v>
      </c>
      <c r="C389" s="19">
        <v>5000</v>
      </c>
      <c r="D389" s="20">
        <v>3820.32</v>
      </c>
      <c r="E389" s="21">
        <f t="shared" si="5"/>
        <v>76.4064</v>
      </c>
    </row>
    <row r="390" spans="1:5" ht="12.75">
      <c r="A390" s="14"/>
      <c r="B390" s="15" t="s">
        <v>27</v>
      </c>
      <c r="C390" s="19">
        <v>2000</v>
      </c>
      <c r="D390" s="20">
        <v>0</v>
      </c>
      <c r="E390" s="21">
        <f t="shared" si="5"/>
        <v>0</v>
      </c>
    </row>
    <row r="391" spans="1:5" ht="12.75">
      <c r="A391" s="14"/>
      <c r="B391" s="15" t="s">
        <v>14</v>
      </c>
      <c r="C391" s="19">
        <v>56000</v>
      </c>
      <c r="D391" s="20">
        <v>45314.57</v>
      </c>
      <c r="E391" s="21">
        <f t="shared" si="5"/>
        <v>80.918875</v>
      </c>
    </row>
    <row r="392" spans="1:5" ht="12.75">
      <c r="A392" s="14"/>
      <c r="B392" s="15" t="s">
        <v>33</v>
      </c>
      <c r="C392" s="19">
        <v>3000</v>
      </c>
      <c r="D392" s="20">
        <v>1007.34</v>
      </c>
      <c r="E392" s="21">
        <f t="shared" si="5"/>
        <v>33.578</v>
      </c>
    </row>
    <row r="393" spans="1:5" ht="12.75">
      <c r="A393" s="14"/>
      <c r="B393" s="15" t="s">
        <v>34</v>
      </c>
      <c r="C393" s="19">
        <v>1110</v>
      </c>
      <c r="D393" s="20">
        <v>607</v>
      </c>
      <c r="E393" s="21">
        <f t="shared" si="5"/>
        <v>54.68468468468468</v>
      </c>
    </row>
    <row r="394" spans="1:5" ht="22.5">
      <c r="A394" s="14"/>
      <c r="B394" s="15" t="s">
        <v>41</v>
      </c>
      <c r="C394" s="19">
        <v>10000</v>
      </c>
      <c r="D394" s="20">
        <v>4950</v>
      </c>
      <c r="E394" s="21">
        <f t="shared" si="5"/>
        <v>49.5</v>
      </c>
    </row>
    <row r="395" spans="1:5" ht="22.5">
      <c r="A395" s="14"/>
      <c r="B395" s="15" t="s">
        <v>117</v>
      </c>
      <c r="C395" s="19">
        <v>800</v>
      </c>
      <c r="D395" s="20">
        <v>374.99</v>
      </c>
      <c r="E395" s="21">
        <f t="shared" si="5"/>
        <v>46.87375</v>
      </c>
    </row>
    <row r="396" spans="1:5" ht="22.5">
      <c r="A396" s="14"/>
      <c r="B396" s="15" t="s">
        <v>76</v>
      </c>
      <c r="C396" s="19">
        <v>100</v>
      </c>
      <c r="D396" s="30">
        <v>50</v>
      </c>
      <c r="E396" s="21">
        <f t="shared" si="5"/>
        <v>50</v>
      </c>
    </row>
    <row r="397" spans="1:5" ht="12.75">
      <c r="A397" s="14"/>
      <c r="B397" s="15" t="s">
        <v>138</v>
      </c>
      <c r="C397" s="16">
        <f>SUM(C398:C398)</f>
        <v>5000</v>
      </c>
      <c r="D397" s="17">
        <f>SUM(D398:D398)</f>
        <v>5000</v>
      </c>
      <c r="E397" s="23">
        <f t="shared" si="5"/>
        <v>100</v>
      </c>
    </row>
    <row r="398" spans="1:5" ht="23.25" customHeight="1">
      <c r="A398" s="14"/>
      <c r="B398" s="15" t="s">
        <v>139</v>
      </c>
      <c r="C398" s="19">
        <v>5000</v>
      </c>
      <c r="D398" s="36">
        <v>5000</v>
      </c>
      <c r="E398" s="21">
        <f t="shared" si="5"/>
        <v>100</v>
      </c>
    </row>
    <row r="399" spans="1:5" ht="12.75">
      <c r="A399" s="6" t="s">
        <v>140</v>
      </c>
      <c r="B399" s="10" t="s">
        <v>141</v>
      </c>
      <c r="C399" s="11">
        <f>SUM(C400,C422,C442,C444,C449,C451,C489,C503)</f>
        <v>9599267</v>
      </c>
      <c r="D399" s="12">
        <f>SUM(D400,D422,D442,D444,D449,D451,D489,D503)</f>
        <v>8628563.77</v>
      </c>
      <c r="E399" s="22">
        <f t="shared" si="5"/>
        <v>89.88773590733543</v>
      </c>
    </row>
    <row r="400" spans="1:5" ht="12.75">
      <c r="A400" s="14"/>
      <c r="B400" s="15" t="s">
        <v>142</v>
      </c>
      <c r="C400" s="16">
        <f>SUM(C401:C421)</f>
        <v>276000</v>
      </c>
      <c r="D400" s="17">
        <f>SUM(D401:D421)</f>
        <v>275999.23000000004</v>
      </c>
      <c r="E400" s="23">
        <f t="shared" si="5"/>
        <v>99.99972101449276</v>
      </c>
    </row>
    <row r="401" spans="1:5" ht="12.75">
      <c r="A401" s="14"/>
      <c r="B401" s="15" t="s">
        <v>18</v>
      </c>
      <c r="C401" s="19">
        <v>1288</v>
      </c>
      <c r="D401" s="20">
        <v>1287.69</v>
      </c>
      <c r="E401" s="21">
        <f t="shared" si="5"/>
        <v>99.97593167701864</v>
      </c>
    </row>
    <row r="402" spans="1:5" ht="15.75" customHeight="1">
      <c r="A402" s="14"/>
      <c r="B402" s="15" t="s">
        <v>19</v>
      </c>
      <c r="C402" s="19">
        <v>163385</v>
      </c>
      <c r="D402" s="20">
        <v>163385.22</v>
      </c>
      <c r="E402" s="21">
        <f t="shared" si="5"/>
        <v>100.00013465128377</v>
      </c>
    </row>
    <row r="403" spans="1:5" ht="12.75">
      <c r="A403" s="14"/>
      <c r="B403" s="15" t="s">
        <v>20</v>
      </c>
      <c r="C403" s="19">
        <v>11357</v>
      </c>
      <c r="D403" s="20">
        <v>11356.67</v>
      </c>
      <c r="E403" s="21">
        <f aca="true" t="shared" si="6" ref="E403:E477">D403/C403*100</f>
        <v>99.997094303073</v>
      </c>
    </row>
    <row r="404" spans="1:5" ht="12.75">
      <c r="A404" s="14"/>
      <c r="B404" s="15" t="s">
        <v>21</v>
      </c>
      <c r="C404" s="19">
        <v>27934</v>
      </c>
      <c r="D404" s="20">
        <v>27933.54</v>
      </c>
      <c r="E404" s="21">
        <f t="shared" si="6"/>
        <v>99.99835326125869</v>
      </c>
    </row>
    <row r="405" spans="1:5" ht="12.75">
      <c r="A405" s="14"/>
      <c r="B405" s="15" t="s">
        <v>22</v>
      </c>
      <c r="C405" s="19">
        <v>4160</v>
      </c>
      <c r="D405" s="20">
        <v>4160.42</v>
      </c>
      <c r="E405" s="21">
        <f t="shared" si="6"/>
        <v>100.01009615384615</v>
      </c>
    </row>
    <row r="406" spans="1:5" ht="12.75">
      <c r="A406" s="14"/>
      <c r="B406" s="15" t="s">
        <v>25</v>
      </c>
      <c r="C406" s="19">
        <v>19178</v>
      </c>
      <c r="D406" s="20">
        <v>19178</v>
      </c>
      <c r="E406" s="21">
        <f t="shared" si="6"/>
        <v>100</v>
      </c>
    </row>
    <row r="407" spans="1:5" ht="12.75">
      <c r="A407" s="14"/>
      <c r="B407" s="15" t="s">
        <v>121</v>
      </c>
      <c r="C407" s="19">
        <v>1800</v>
      </c>
      <c r="D407" s="20">
        <v>1800</v>
      </c>
      <c r="E407" s="21">
        <f t="shared" si="6"/>
        <v>100</v>
      </c>
    </row>
    <row r="408" spans="1:5" ht="12.75">
      <c r="A408" s="14"/>
      <c r="B408" s="15" t="s">
        <v>143</v>
      </c>
      <c r="C408" s="19">
        <v>100</v>
      </c>
      <c r="D408" s="20">
        <v>100</v>
      </c>
      <c r="E408" s="21">
        <f t="shared" si="6"/>
        <v>100</v>
      </c>
    </row>
    <row r="409" spans="1:5" ht="12.75">
      <c r="A409" s="14"/>
      <c r="B409" s="15" t="s">
        <v>26</v>
      </c>
      <c r="C409" s="19">
        <v>19513</v>
      </c>
      <c r="D409" s="20">
        <v>19512.71</v>
      </c>
      <c r="E409" s="21">
        <f t="shared" si="6"/>
        <v>99.99851381130527</v>
      </c>
    </row>
    <row r="410" spans="1:5" ht="12.75">
      <c r="A410" s="14"/>
      <c r="B410" s="15" t="s">
        <v>27</v>
      </c>
      <c r="C410" s="19">
        <v>370</v>
      </c>
      <c r="D410" s="20">
        <v>370.1</v>
      </c>
      <c r="E410" s="21">
        <f t="shared" si="6"/>
        <v>100.02702702702703</v>
      </c>
    </row>
    <row r="411" spans="1:5" ht="12.75">
      <c r="A411" s="14"/>
      <c r="B411" s="15" t="s">
        <v>28</v>
      </c>
      <c r="C411" s="19">
        <v>81</v>
      </c>
      <c r="D411" s="20">
        <v>81</v>
      </c>
      <c r="E411" s="21">
        <f t="shared" si="6"/>
        <v>100</v>
      </c>
    </row>
    <row r="412" spans="1:5" ht="12.75">
      <c r="A412" s="14"/>
      <c r="B412" s="15" t="s">
        <v>144</v>
      </c>
      <c r="C412" s="19">
        <v>13365</v>
      </c>
      <c r="D412" s="20">
        <v>13364.78</v>
      </c>
      <c r="E412" s="21">
        <f t="shared" si="6"/>
        <v>99.99835390946502</v>
      </c>
    </row>
    <row r="413" spans="1:5" ht="12.75">
      <c r="A413" s="14"/>
      <c r="B413" s="15" t="s">
        <v>29</v>
      </c>
      <c r="C413" s="19">
        <v>743</v>
      </c>
      <c r="D413" s="20">
        <v>742.97</v>
      </c>
      <c r="E413" s="21">
        <f t="shared" si="6"/>
        <v>99.99596231493943</v>
      </c>
    </row>
    <row r="414" spans="1:5" ht="22.5">
      <c r="A414" s="14"/>
      <c r="B414" s="15" t="s">
        <v>72</v>
      </c>
      <c r="C414" s="19">
        <v>100</v>
      </c>
      <c r="D414" s="20">
        <v>100</v>
      </c>
      <c r="E414" s="21">
        <f t="shared" si="6"/>
        <v>100</v>
      </c>
    </row>
    <row r="415" spans="1:5" ht="22.5">
      <c r="A415" s="14"/>
      <c r="B415" s="15" t="s">
        <v>73</v>
      </c>
      <c r="C415" s="19">
        <v>2473</v>
      </c>
      <c r="D415" s="20">
        <v>2472.83</v>
      </c>
      <c r="E415" s="21">
        <f t="shared" si="6"/>
        <v>99.99312575818843</v>
      </c>
    </row>
    <row r="416" spans="1:5" ht="12.75">
      <c r="A416" s="14"/>
      <c r="B416" s="15" t="s">
        <v>33</v>
      </c>
      <c r="C416" s="19">
        <v>38</v>
      </c>
      <c r="D416" s="20">
        <v>38.1</v>
      </c>
      <c r="E416" s="21">
        <f t="shared" si="6"/>
        <v>100.26315789473685</v>
      </c>
    </row>
    <row r="417" spans="1:5" ht="12.75">
      <c r="A417" s="14"/>
      <c r="B417" s="15" t="s">
        <v>34</v>
      </c>
      <c r="C417" s="19">
        <v>2005</v>
      </c>
      <c r="D417" s="20">
        <v>2005</v>
      </c>
      <c r="E417" s="21">
        <f t="shared" si="6"/>
        <v>100</v>
      </c>
    </row>
    <row r="418" spans="1:5" ht="13.5" customHeight="1">
      <c r="A418" s="14"/>
      <c r="B418" s="15" t="s">
        <v>35</v>
      </c>
      <c r="C418" s="19">
        <v>7706</v>
      </c>
      <c r="D418" s="20">
        <v>7706</v>
      </c>
      <c r="E418" s="21">
        <f t="shared" si="6"/>
        <v>100</v>
      </c>
    </row>
    <row r="419" spans="1:5" ht="25.5" customHeight="1">
      <c r="A419" s="14"/>
      <c r="B419" s="15" t="s">
        <v>145</v>
      </c>
      <c r="C419" s="19">
        <v>50</v>
      </c>
      <c r="D419" s="20">
        <v>50</v>
      </c>
      <c r="E419" s="21">
        <f t="shared" si="6"/>
        <v>100</v>
      </c>
    </row>
    <row r="420" spans="1:5" ht="25.5" customHeight="1">
      <c r="A420" s="14"/>
      <c r="B420" s="15" t="s">
        <v>117</v>
      </c>
      <c r="C420" s="19">
        <v>200</v>
      </c>
      <c r="D420" s="20">
        <v>200</v>
      </c>
      <c r="E420" s="21">
        <f t="shared" si="6"/>
        <v>100</v>
      </c>
    </row>
    <row r="421" spans="1:5" ht="24.75" customHeight="1">
      <c r="A421" s="14"/>
      <c r="B421" s="15" t="s">
        <v>76</v>
      </c>
      <c r="C421" s="19">
        <v>154</v>
      </c>
      <c r="D421" s="20">
        <v>154.2</v>
      </c>
      <c r="E421" s="21">
        <f t="shared" si="6"/>
        <v>100.12987012987011</v>
      </c>
    </row>
    <row r="422" spans="1:5" ht="45">
      <c r="A422" s="14"/>
      <c r="B422" s="15" t="s">
        <v>146</v>
      </c>
      <c r="C422" s="16">
        <f>SUM(C423:C441)</f>
        <v>4744141</v>
      </c>
      <c r="D422" s="17">
        <f>SUM(D423:D441)</f>
        <v>4649715.399999999</v>
      </c>
      <c r="E422" s="23">
        <f t="shared" si="6"/>
        <v>98.00963757190183</v>
      </c>
    </row>
    <row r="423" spans="1:5" ht="12.75">
      <c r="A423" s="14"/>
      <c r="B423" s="15" t="s">
        <v>18</v>
      </c>
      <c r="C423" s="19">
        <v>200</v>
      </c>
      <c r="D423" s="20">
        <v>72.72</v>
      </c>
      <c r="E423" s="21">
        <f t="shared" si="6"/>
        <v>36.36</v>
      </c>
    </row>
    <row r="424" spans="1:5" ht="12.75">
      <c r="A424" s="14"/>
      <c r="B424" s="15" t="s">
        <v>147</v>
      </c>
      <c r="C424" s="19">
        <v>4527000</v>
      </c>
      <c r="D424" s="20">
        <v>4445776.9</v>
      </c>
      <c r="E424" s="21">
        <f t="shared" si="6"/>
        <v>98.2058073779545</v>
      </c>
    </row>
    <row r="425" spans="1:5" ht="14.25" customHeight="1">
      <c r="A425" s="14"/>
      <c r="B425" s="15" t="s">
        <v>19</v>
      </c>
      <c r="C425" s="19">
        <v>97429</v>
      </c>
      <c r="D425" s="20">
        <v>96534.14</v>
      </c>
      <c r="E425" s="21">
        <f t="shared" si="6"/>
        <v>99.08152603434296</v>
      </c>
    </row>
    <row r="426" spans="1:5" ht="15.75" customHeight="1">
      <c r="A426" s="14"/>
      <c r="B426" s="15" t="s">
        <v>20</v>
      </c>
      <c r="C426" s="19">
        <v>6918</v>
      </c>
      <c r="D426" s="20">
        <v>6900.54</v>
      </c>
      <c r="E426" s="21">
        <f t="shared" si="6"/>
        <v>99.74761491760624</v>
      </c>
    </row>
    <row r="427" spans="1:5" ht="12.75">
      <c r="A427" s="14"/>
      <c r="B427" s="15" t="s">
        <v>21</v>
      </c>
      <c r="C427" s="19">
        <v>56297</v>
      </c>
      <c r="D427" s="20">
        <v>45837.56</v>
      </c>
      <c r="E427" s="21">
        <f t="shared" si="6"/>
        <v>81.42096381689964</v>
      </c>
    </row>
    <row r="428" spans="1:5" ht="12.75">
      <c r="A428" s="14"/>
      <c r="B428" s="15" t="s">
        <v>22</v>
      </c>
      <c r="C428" s="19">
        <v>2689</v>
      </c>
      <c r="D428" s="20">
        <v>2562.57</v>
      </c>
      <c r="E428" s="21">
        <f t="shared" si="6"/>
        <v>95.2982521383414</v>
      </c>
    </row>
    <row r="429" spans="1:5" ht="12.75">
      <c r="A429" s="14"/>
      <c r="B429" s="15" t="s">
        <v>24</v>
      </c>
      <c r="C429" s="19">
        <v>4210</v>
      </c>
      <c r="D429" s="20">
        <v>4210</v>
      </c>
      <c r="E429" s="21">
        <f t="shared" si="6"/>
        <v>100</v>
      </c>
    </row>
    <row r="430" spans="1:5" ht="12.75">
      <c r="A430" s="14"/>
      <c r="B430" s="15" t="s">
        <v>25</v>
      </c>
      <c r="C430" s="19">
        <v>15720</v>
      </c>
      <c r="D430" s="20">
        <v>15720</v>
      </c>
      <c r="E430" s="21">
        <f t="shared" si="6"/>
        <v>100</v>
      </c>
    </row>
    <row r="431" spans="1:5" ht="12.75">
      <c r="A431" s="14"/>
      <c r="B431" s="15" t="s">
        <v>27</v>
      </c>
      <c r="C431" s="19">
        <v>150</v>
      </c>
      <c r="D431" s="20">
        <v>0</v>
      </c>
      <c r="E431" s="21">
        <f t="shared" si="6"/>
        <v>0</v>
      </c>
    </row>
    <row r="432" spans="1:5" ht="12.75">
      <c r="A432" s="14"/>
      <c r="B432" s="15" t="s">
        <v>28</v>
      </c>
      <c r="C432" s="19">
        <v>150</v>
      </c>
      <c r="D432" s="20">
        <v>147.6</v>
      </c>
      <c r="E432" s="21">
        <f t="shared" si="6"/>
        <v>98.4</v>
      </c>
    </row>
    <row r="433" spans="1:5" ht="12.75">
      <c r="A433" s="14"/>
      <c r="B433" s="15" t="s">
        <v>14</v>
      </c>
      <c r="C433" s="19">
        <v>7400</v>
      </c>
      <c r="D433" s="20">
        <v>7000.93</v>
      </c>
      <c r="E433" s="21">
        <f t="shared" si="6"/>
        <v>94.60716216216215</v>
      </c>
    </row>
    <row r="434" spans="1:5" ht="22.5">
      <c r="A434" s="14"/>
      <c r="B434" s="15" t="s">
        <v>72</v>
      </c>
      <c r="C434" s="19">
        <v>1300</v>
      </c>
      <c r="D434" s="20">
        <v>717.62</v>
      </c>
      <c r="E434" s="21">
        <f t="shared" si="6"/>
        <v>55.201538461538455</v>
      </c>
    </row>
    <row r="435" spans="1:5" ht="22.5">
      <c r="A435" s="14"/>
      <c r="B435" s="15" t="s">
        <v>73</v>
      </c>
      <c r="C435" s="19">
        <v>1030</v>
      </c>
      <c r="D435" s="20">
        <v>937.07</v>
      </c>
      <c r="E435" s="21">
        <f t="shared" si="6"/>
        <v>90.97766990291262</v>
      </c>
    </row>
    <row r="436" spans="1:5" ht="12.75">
      <c r="A436" s="14"/>
      <c r="B436" s="15" t="s">
        <v>148</v>
      </c>
      <c r="C436" s="19">
        <v>1120</v>
      </c>
      <c r="D436" s="20">
        <v>994.33</v>
      </c>
      <c r="E436" s="21">
        <f t="shared" si="6"/>
        <v>88.7794642857143</v>
      </c>
    </row>
    <row r="437" spans="1:5" ht="13.5" customHeight="1">
      <c r="A437" s="14"/>
      <c r="B437" s="15" t="s">
        <v>35</v>
      </c>
      <c r="C437" s="19">
        <v>4722</v>
      </c>
      <c r="D437" s="20">
        <v>4722</v>
      </c>
      <c r="E437" s="21">
        <f t="shared" si="6"/>
        <v>100</v>
      </c>
    </row>
    <row r="438" spans="1:5" ht="22.5" customHeight="1">
      <c r="A438" s="14"/>
      <c r="B438" s="15" t="s">
        <v>123</v>
      </c>
      <c r="C438" s="19">
        <v>3880</v>
      </c>
      <c r="D438" s="20">
        <v>3730</v>
      </c>
      <c r="E438" s="21">
        <f t="shared" si="6"/>
        <v>96.1340206185567</v>
      </c>
    </row>
    <row r="439" spans="1:5" ht="22.5" customHeight="1">
      <c r="A439" s="14"/>
      <c r="B439" s="15" t="s">
        <v>117</v>
      </c>
      <c r="C439" s="19">
        <v>526</v>
      </c>
      <c r="D439" s="20">
        <v>451.42</v>
      </c>
      <c r="E439" s="21">
        <f t="shared" si="6"/>
        <v>85.8212927756654</v>
      </c>
    </row>
    <row r="440" spans="1:5" ht="22.5" customHeight="1">
      <c r="A440" s="14"/>
      <c r="B440" s="15" t="s">
        <v>76</v>
      </c>
      <c r="C440" s="19">
        <v>2400</v>
      </c>
      <c r="D440" s="20">
        <v>2400</v>
      </c>
      <c r="E440" s="21">
        <f t="shared" si="6"/>
        <v>100</v>
      </c>
    </row>
    <row r="441" spans="1:5" ht="21.75" customHeight="1">
      <c r="A441" s="14"/>
      <c r="B441" s="15" t="s">
        <v>49</v>
      </c>
      <c r="C441" s="19">
        <v>11000</v>
      </c>
      <c r="D441" s="20">
        <v>11000</v>
      </c>
      <c r="E441" s="21">
        <f t="shared" si="6"/>
        <v>100</v>
      </c>
    </row>
    <row r="442" spans="1:5" ht="45.75" customHeight="1">
      <c r="A442" s="14"/>
      <c r="B442" s="15" t="s">
        <v>149</v>
      </c>
      <c r="C442" s="16">
        <f>SUM(C443)</f>
        <v>28900</v>
      </c>
      <c r="D442" s="17">
        <f>SUM(D443)</f>
        <v>28900</v>
      </c>
      <c r="E442" s="23">
        <f t="shared" si="6"/>
        <v>100</v>
      </c>
    </row>
    <row r="443" spans="1:5" ht="15.75" customHeight="1">
      <c r="A443" s="14"/>
      <c r="B443" s="15" t="s">
        <v>150</v>
      </c>
      <c r="C443" s="19">
        <v>28900</v>
      </c>
      <c r="D443" s="20">
        <v>28900</v>
      </c>
      <c r="E443" s="21">
        <f t="shared" si="6"/>
        <v>100</v>
      </c>
    </row>
    <row r="444" spans="1:5" ht="26.25" customHeight="1">
      <c r="A444" s="14"/>
      <c r="B444" s="15" t="s">
        <v>151</v>
      </c>
      <c r="C444" s="16">
        <f>SUM(C445:C448)</f>
        <v>1274399</v>
      </c>
      <c r="D444" s="17">
        <f>SUM(D445:D448)</f>
        <v>1017120.28</v>
      </c>
      <c r="E444" s="23">
        <f t="shared" si="6"/>
        <v>79.81176068091705</v>
      </c>
    </row>
    <row r="445" spans="1:5" ht="12.75">
      <c r="A445" s="14"/>
      <c r="B445" s="15" t="s">
        <v>147</v>
      </c>
      <c r="C445" s="19">
        <v>1098399</v>
      </c>
      <c r="D445" s="20">
        <v>879980.54</v>
      </c>
      <c r="E445" s="21">
        <f t="shared" si="6"/>
        <v>80.11483440898981</v>
      </c>
    </row>
    <row r="446" spans="1:5" ht="22.5">
      <c r="A446" s="14"/>
      <c r="B446" s="15" t="s">
        <v>152</v>
      </c>
      <c r="C446" s="19">
        <v>15000</v>
      </c>
      <c r="D446" s="20">
        <v>0</v>
      </c>
      <c r="E446" s="21">
        <f t="shared" si="6"/>
        <v>0</v>
      </c>
    </row>
    <row r="447" spans="1:5" ht="12.75">
      <c r="A447" s="14"/>
      <c r="B447" s="15" t="s">
        <v>144</v>
      </c>
      <c r="C447" s="19">
        <v>11000</v>
      </c>
      <c r="D447" s="20">
        <v>2180</v>
      </c>
      <c r="E447" s="21">
        <f t="shared" si="6"/>
        <v>19.818181818181817</v>
      </c>
    </row>
    <row r="448" spans="1:5" ht="23.25" customHeight="1">
      <c r="A448" s="14"/>
      <c r="B448" s="15" t="s">
        <v>153</v>
      </c>
      <c r="C448" s="19">
        <v>150000</v>
      </c>
      <c r="D448" s="20">
        <v>134959.74</v>
      </c>
      <c r="E448" s="21">
        <f t="shared" si="6"/>
        <v>89.97316</v>
      </c>
    </row>
    <row r="449" spans="1:5" ht="12.75">
      <c r="A449" s="14"/>
      <c r="B449" s="15" t="s">
        <v>154</v>
      </c>
      <c r="C449" s="16">
        <f>SUM(C450)</f>
        <v>944759</v>
      </c>
      <c r="D449" s="17">
        <f>SUM(D450)</f>
        <v>530093.83</v>
      </c>
      <c r="E449" s="23">
        <f t="shared" si="6"/>
        <v>56.10889443762906</v>
      </c>
    </row>
    <row r="450" spans="1:5" ht="12.75">
      <c r="A450" s="14"/>
      <c r="B450" s="15" t="s">
        <v>147</v>
      </c>
      <c r="C450" s="19">
        <v>944759</v>
      </c>
      <c r="D450" s="20">
        <v>530093.83</v>
      </c>
      <c r="E450" s="21">
        <f t="shared" si="6"/>
        <v>56.10889443762906</v>
      </c>
    </row>
    <row r="451" spans="1:5" ht="12.75">
      <c r="A451" s="14"/>
      <c r="B451" s="15" t="s">
        <v>155</v>
      </c>
      <c r="C451" s="16">
        <f>SUM(C452:C488)</f>
        <v>1411572</v>
      </c>
      <c r="D451" s="17">
        <f>SUM(D452:D488)</f>
        <v>1289824.2000000004</v>
      </c>
      <c r="E451" s="23">
        <f t="shared" si="6"/>
        <v>91.375020190256</v>
      </c>
    </row>
    <row r="452" spans="1:5" ht="12.75">
      <c r="A452" s="14"/>
      <c r="B452" s="15" t="s">
        <v>93</v>
      </c>
      <c r="C452" s="19">
        <v>3850</v>
      </c>
      <c r="D452" s="20">
        <v>2877.84</v>
      </c>
      <c r="E452" s="21">
        <f t="shared" si="6"/>
        <v>74.74909090909091</v>
      </c>
    </row>
    <row r="453" spans="1:5" ht="12.75">
      <c r="A453" s="14"/>
      <c r="B453" s="15" t="s">
        <v>156</v>
      </c>
      <c r="C453" s="19">
        <v>22798</v>
      </c>
      <c r="D453" s="20">
        <v>22798</v>
      </c>
      <c r="E453" s="21">
        <f t="shared" si="6"/>
        <v>100</v>
      </c>
    </row>
    <row r="454" spans="1:5" ht="15" customHeight="1">
      <c r="A454" s="14"/>
      <c r="B454" s="15" t="s">
        <v>19</v>
      </c>
      <c r="C454" s="19">
        <v>783785</v>
      </c>
      <c r="D454" s="20">
        <v>716968.88</v>
      </c>
      <c r="E454" s="21">
        <f t="shared" si="6"/>
        <v>91.47519791779634</v>
      </c>
    </row>
    <row r="455" spans="1:5" ht="15" customHeight="1">
      <c r="A455" s="14"/>
      <c r="B455" s="15" t="s">
        <v>157</v>
      </c>
      <c r="C455" s="19">
        <v>65974</v>
      </c>
      <c r="D455" s="20">
        <v>65974.23</v>
      </c>
      <c r="E455" s="21">
        <f t="shared" si="6"/>
        <v>100.0003486221845</v>
      </c>
    </row>
    <row r="456" spans="1:5" ht="12.75">
      <c r="A456" s="14"/>
      <c r="B456" s="15" t="s">
        <v>20</v>
      </c>
      <c r="C456" s="19">
        <v>46511</v>
      </c>
      <c r="D456" s="20">
        <v>46408.99</v>
      </c>
      <c r="E456" s="21">
        <f t="shared" si="6"/>
        <v>99.78067553911978</v>
      </c>
    </row>
    <row r="457" spans="1:5" ht="12.75">
      <c r="A457" s="14"/>
      <c r="B457" s="15" t="s">
        <v>21</v>
      </c>
      <c r="C457" s="19">
        <v>133891</v>
      </c>
      <c r="D457" s="20">
        <v>111183.1</v>
      </c>
      <c r="E457" s="21">
        <f t="shared" si="6"/>
        <v>83.04001015751619</v>
      </c>
    </row>
    <row r="458" spans="1:5" ht="12.75">
      <c r="A458" s="14"/>
      <c r="B458" s="15" t="s">
        <v>158</v>
      </c>
      <c r="C458" s="19">
        <v>12909</v>
      </c>
      <c r="D458" s="20">
        <v>12909.11</v>
      </c>
      <c r="E458" s="21">
        <f t="shared" si="6"/>
        <v>100.00085211867689</v>
      </c>
    </row>
    <row r="459" spans="1:5" ht="12.75">
      <c r="A459" s="14"/>
      <c r="B459" s="15" t="s">
        <v>22</v>
      </c>
      <c r="C459" s="19">
        <v>18501</v>
      </c>
      <c r="D459" s="20">
        <v>17516.52</v>
      </c>
      <c r="E459" s="21">
        <f t="shared" si="6"/>
        <v>94.67877412031783</v>
      </c>
    </row>
    <row r="460" spans="1:5" ht="12.75">
      <c r="A460" s="14"/>
      <c r="B460" s="15" t="s">
        <v>129</v>
      </c>
      <c r="C460" s="19">
        <v>2010</v>
      </c>
      <c r="D460" s="20">
        <v>2010.77</v>
      </c>
      <c r="E460" s="21">
        <f t="shared" si="6"/>
        <v>100.03830845771145</v>
      </c>
    </row>
    <row r="461" spans="1:5" ht="22.5">
      <c r="A461" s="14"/>
      <c r="B461" s="15" t="s">
        <v>159</v>
      </c>
      <c r="C461" s="19">
        <v>2300</v>
      </c>
      <c r="D461" s="20">
        <v>1413</v>
      </c>
      <c r="E461" s="21">
        <f t="shared" si="6"/>
        <v>61.43478260869565</v>
      </c>
    </row>
    <row r="462" spans="1:5" ht="12.75">
      <c r="A462" s="14"/>
      <c r="B462" s="15" t="s">
        <v>24</v>
      </c>
      <c r="C462" s="19">
        <v>4700</v>
      </c>
      <c r="D462" s="20">
        <v>4453.39</v>
      </c>
      <c r="E462" s="21">
        <f t="shared" si="6"/>
        <v>94.75297872340425</v>
      </c>
    </row>
    <row r="463" spans="1:5" ht="12.75">
      <c r="A463" s="14"/>
      <c r="B463" s="15" t="s">
        <v>131</v>
      </c>
      <c r="C463" s="19">
        <v>44849</v>
      </c>
      <c r="D463" s="20">
        <v>44849</v>
      </c>
      <c r="E463" s="21">
        <f t="shared" si="6"/>
        <v>100</v>
      </c>
    </row>
    <row r="464" spans="1:5" ht="12.75">
      <c r="A464" s="14"/>
      <c r="B464" s="15" t="s">
        <v>25</v>
      </c>
      <c r="C464" s="19">
        <v>45000</v>
      </c>
      <c r="D464" s="20">
        <v>40228.45</v>
      </c>
      <c r="E464" s="21">
        <f t="shared" si="6"/>
        <v>89.39655555555555</v>
      </c>
    </row>
    <row r="465" spans="1:5" ht="12.75">
      <c r="A465" s="14"/>
      <c r="B465" s="15" t="s">
        <v>160</v>
      </c>
      <c r="C465" s="19">
        <v>20066</v>
      </c>
      <c r="D465" s="20">
        <v>20066.06</v>
      </c>
      <c r="E465" s="21">
        <f t="shared" si="6"/>
        <v>100.00029901325627</v>
      </c>
    </row>
    <row r="466" spans="1:5" ht="12.75">
      <c r="A466" s="14"/>
      <c r="B466" s="15" t="s">
        <v>161</v>
      </c>
      <c r="C466" s="19">
        <v>2790</v>
      </c>
      <c r="D466" s="20">
        <v>2790</v>
      </c>
      <c r="E466" s="21">
        <f t="shared" si="6"/>
        <v>100</v>
      </c>
    </row>
    <row r="467" spans="1:5" ht="12.75">
      <c r="A467" s="14"/>
      <c r="B467" s="15" t="s">
        <v>26</v>
      </c>
      <c r="C467" s="19">
        <v>29300</v>
      </c>
      <c r="D467" s="20">
        <v>24172.56</v>
      </c>
      <c r="E467" s="21">
        <f t="shared" si="6"/>
        <v>82.500204778157</v>
      </c>
    </row>
    <row r="468" spans="1:5" ht="12.75">
      <c r="A468" s="14"/>
      <c r="B468" s="15" t="s">
        <v>27</v>
      </c>
      <c r="C468" s="19">
        <v>2000</v>
      </c>
      <c r="D468" s="20">
        <v>213.5</v>
      </c>
      <c r="E468" s="21">
        <f t="shared" si="6"/>
        <v>10.674999999999999</v>
      </c>
    </row>
    <row r="469" spans="1:5" ht="12.75">
      <c r="A469" s="14"/>
      <c r="B469" s="15" t="s">
        <v>28</v>
      </c>
      <c r="C469" s="19">
        <v>1150</v>
      </c>
      <c r="D469" s="20">
        <v>666</v>
      </c>
      <c r="E469" s="21">
        <f t="shared" si="6"/>
        <v>57.913043478260875</v>
      </c>
    </row>
    <row r="470" spans="1:5" ht="12.75">
      <c r="A470" s="14"/>
      <c r="B470" s="15" t="s">
        <v>144</v>
      </c>
      <c r="C470" s="19">
        <v>32800</v>
      </c>
      <c r="D470" s="20">
        <v>26648.32</v>
      </c>
      <c r="E470" s="21">
        <f t="shared" si="6"/>
        <v>81.24487804878049</v>
      </c>
    </row>
    <row r="471" spans="1:5" ht="12.75">
      <c r="A471" s="14"/>
      <c r="B471" s="15" t="s">
        <v>162</v>
      </c>
      <c r="C471" s="19">
        <v>50835</v>
      </c>
      <c r="D471" s="20">
        <v>50833.83</v>
      </c>
      <c r="E471" s="21">
        <f t="shared" si="6"/>
        <v>99.99769843611685</v>
      </c>
    </row>
    <row r="472" spans="1:5" ht="12.75">
      <c r="A472" s="14"/>
      <c r="B472" s="15" t="s">
        <v>163</v>
      </c>
      <c r="C472" s="19">
        <v>9770</v>
      </c>
      <c r="D472" s="20">
        <v>9770</v>
      </c>
      <c r="E472" s="21">
        <f t="shared" si="6"/>
        <v>100</v>
      </c>
    </row>
    <row r="473" spans="1:5" ht="12.75">
      <c r="A473" s="14"/>
      <c r="B473" s="15" t="s">
        <v>29</v>
      </c>
      <c r="C473" s="19">
        <v>1600</v>
      </c>
      <c r="D473" s="20">
        <v>938.52</v>
      </c>
      <c r="E473" s="21">
        <f t="shared" si="6"/>
        <v>58.6575</v>
      </c>
    </row>
    <row r="474" spans="1:5" ht="12.75">
      <c r="A474" s="14"/>
      <c r="B474" s="15" t="s">
        <v>164</v>
      </c>
      <c r="C474" s="19">
        <v>118</v>
      </c>
      <c r="D474" s="20">
        <v>118</v>
      </c>
      <c r="E474" s="21">
        <f t="shared" si="6"/>
        <v>100</v>
      </c>
    </row>
    <row r="475" spans="1:5" ht="22.5">
      <c r="A475" s="14"/>
      <c r="B475" s="15" t="s">
        <v>72</v>
      </c>
      <c r="C475" s="19">
        <v>8900</v>
      </c>
      <c r="D475" s="20">
        <v>7582.79</v>
      </c>
      <c r="E475" s="21">
        <f t="shared" si="6"/>
        <v>85.19988764044943</v>
      </c>
    </row>
    <row r="476" spans="1:5" ht="22.5">
      <c r="A476" s="14"/>
      <c r="B476" s="15" t="s">
        <v>73</v>
      </c>
      <c r="C476" s="19">
        <v>10600</v>
      </c>
      <c r="D476" s="20">
        <v>9376.56</v>
      </c>
      <c r="E476" s="21">
        <f t="shared" si="6"/>
        <v>88.45811320754716</v>
      </c>
    </row>
    <row r="477" spans="1:5" ht="22.5">
      <c r="A477" s="14"/>
      <c r="B477" s="15" t="s">
        <v>165</v>
      </c>
      <c r="C477" s="19">
        <v>1500</v>
      </c>
      <c r="D477" s="20">
        <v>1500</v>
      </c>
      <c r="E477" s="21">
        <f t="shared" si="6"/>
        <v>100</v>
      </c>
    </row>
    <row r="478" spans="1:5" ht="12.75">
      <c r="A478" s="14"/>
      <c r="B478" s="15" t="s">
        <v>33</v>
      </c>
      <c r="C478" s="19">
        <v>3500</v>
      </c>
      <c r="D478" s="20">
        <v>2496.6</v>
      </c>
      <c r="E478" s="21">
        <f aca="true" t="shared" si="7" ref="E478:E550">D478/C478*100</f>
        <v>71.33142857142857</v>
      </c>
    </row>
    <row r="479" spans="1:5" ht="12.75">
      <c r="A479" s="14"/>
      <c r="B479" s="15" t="s">
        <v>34</v>
      </c>
      <c r="C479" s="19">
        <v>2400</v>
      </c>
      <c r="D479" s="20">
        <v>1590</v>
      </c>
      <c r="E479" s="21">
        <f t="shared" si="7"/>
        <v>66.25</v>
      </c>
    </row>
    <row r="480" spans="1:5" ht="12.75">
      <c r="A480" s="14"/>
      <c r="B480" s="15" t="s">
        <v>166</v>
      </c>
      <c r="C480" s="19">
        <v>126</v>
      </c>
      <c r="D480" s="20">
        <v>126</v>
      </c>
      <c r="E480" s="21">
        <f t="shared" si="7"/>
        <v>100</v>
      </c>
    </row>
    <row r="481" spans="1:5" ht="13.5" customHeight="1">
      <c r="A481" s="14"/>
      <c r="B481" s="15" t="s">
        <v>35</v>
      </c>
      <c r="C481" s="19">
        <v>23269</v>
      </c>
      <c r="D481" s="20">
        <v>23269</v>
      </c>
      <c r="E481" s="21">
        <f t="shared" si="7"/>
        <v>100</v>
      </c>
    </row>
    <row r="482" spans="1:5" ht="12.75">
      <c r="A482" s="14"/>
      <c r="B482" s="15" t="s">
        <v>36</v>
      </c>
      <c r="C482" s="19">
        <v>1600</v>
      </c>
      <c r="D482" s="20">
        <v>1430</v>
      </c>
      <c r="E482" s="21">
        <f t="shared" si="7"/>
        <v>89.375</v>
      </c>
    </row>
    <row r="483" spans="1:5" ht="12.75">
      <c r="A483" s="14"/>
      <c r="B483" s="15" t="s">
        <v>39</v>
      </c>
      <c r="C483" s="19">
        <v>300</v>
      </c>
      <c r="D483" s="20">
        <v>44.21</v>
      </c>
      <c r="E483" s="21">
        <f t="shared" si="7"/>
        <v>14.736666666666668</v>
      </c>
    </row>
    <row r="484" spans="1:5" ht="22.5">
      <c r="A484" s="14"/>
      <c r="B484" s="15" t="s">
        <v>145</v>
      </c>
      <c r="C484" s="19">
        <v>7896</v>
      </c>
      <c r="D484" s="20">
        <v>6760</v>
      </c>
      <c r="E484" s="21">
        <f t="shared" si="7"/>
        <v>85.612968591692</v>
      </c>
    </row>
    <row r="485" spans="1:5" ht="22.5">
      <c r="A485" s="14"/>
      <c r="B485" s="15" t="s">
        <v>117</v>
      </c>
      <c r="C485" s="19">
        <v>2000</v>
      </c>
      <c r="D485" s="20">
        <v>1115.39</v>
      </c>
      <c r="E485" s="21">
        <f t="shared" si="7"/>
        <v>55.76950000000001</v>
      </c>
    </row>
    <row r="486" spans="1:5" ht="22.5">
      <c r="A486" s="14"/>
      <c r="B486" s="15" t="s">
        <v>167</v>
      </c>
      <c r="C486" s="19">
        <v>140</v>
      </c>
      <c r="D486" s="20">
        <v>140</v>
      </c>
      <c r="E486" s="21">
        <f t="shared" si="7"/>
        <v>100</v>
      </c>
    </row>
    <row r="487" spans="1:5" ht="22.5">
      <c r="A487" s="14"/>
      <c r="B487" s="15" t="s">
        <v>76</v>
      </c>
      <c r="C487" s="19">
        <v>10000</v>
      </c>
      <c r="D487" s="20">
        <v>6751.58</v>
      </c>
      <c r="E487" s="21">
        <f t="shared" si="7"/>
        <v>67.5158</v>
      </c>
    </row>
    <row r="488" spans="1:5" ht="22.5">
      <c r="A488" s="14"/>
      <c r="B488" s="15" t="s">
        <v>168</v>
      </c>
      <c r="C488" s="19">
        <v>1834</v>
      </c>
      <c r="D488" s="30">
        <v>1834</v>
      </c>
      <c r="E488" s="21">
        <f t="shared" si="7"/>
        <v>100</v>
      </c>
    </row>
    <row r="489" spans="1:5" ht="22.5">
      <c r="A489" s="14"/>
      <c r="B489" s="15" t="s">
        <v>169</v>
      </c>
      <c r="C489" s="16">
        <f>SUM(C490:C502)</f>
        <v>601696</v>
      </c>
      <c r="D489" s="17">
        <f>SUM(D490:D502)</f>
        <v>568053.8300000001</v>
      </c>
      <c r="E489" s="23">
        <f t="shared" si="7"/>
        <v>94.40877619262885</v>
      </c>
    </row>
    <row r="490" spans="1:5" ht="12.75">
      <c r="A490" s="14"/>
      <c r="B490" s="15" t="s">
        <v>18</v>
      </c>
      <c r="C490" s="19">
        <v>14700</v>
      </c>
      <c r="D490" s="20">
        <v>10775.47</v>
      </c>
      <c r="E490" s="21">
        <f t="shared" si="7"/>
        <v>73.30251700680272</v>
      </c>
    </row>
    <row r="491" spans="1:5" ht="15.75" customHeight="1">
      <c r="A491" s="14"/>
      <c r="B491" s="15" t="s">
        <v>19</v>
      </c>
      <c r="C491" s="19">
        <v>428900</v>
      </c>
      <c r="D491" s="20">
        <v>421176.34</v>
      </c>
      <c r="E491" s="21">
        <f t="shared" si="7"/>
        <v>98.19919328514806</v>
      </c>
    </row>
    <row r="492" spans="1:5" ht="12.75">
      <c r="A492" s="14"/>
      <c r="B492" s="15" t="s">
        <v>20</v>
      </c>
      <c r="C492" s="19">
        <v>30364</v>
      </c>
      <c r="D492" s="20">
        <v>27476.94</v>
      </c>
      <c r="E492" s="21">
        <f t="shared" si="7"/>
        <v>90.49183243314451</v>
      </c>
    </row>
    <row r="493" spans="1:5" ht="12.75">
      <c r="A493" s="14"/>
      <c r="B493" s="15" t="s">
        <v>21</v>
      </c>
      <c r="C493" s="19">
        <v>81246</v>
      </c>
      <c r="D493" s="20">
        <v>67582.36</v>
      </c>
      <c r="E493" s="21">
        <f t="shared" si="7"/>
        <v>83.18238436353789</v>
      </c>
    </row>
    <row r="494" spans="1:5" ht="12.75">
      <c r="A494" s="14"/>
      <c r="B494" s="15" t="s">
        <v>22</v>
      </c>
      <c r="C494" s="19">
        <v>11251</v>
      </c>
      <c r="D494" s="20">
        <v>10524.48</v>
      </c>
      <c r="E494" s="21">
        <f t="shared" si="7"/>
        <v>93.54261843391699</v>
      </c>
    </row>
    <row r="495" spans="1:5" ht="12.75">
      <c r="A495" s="14"/>
      <c r="B495" s="15" t="s">
        <v>24</v>
      </c>
      <c r="C495" s="19">
        <v>5000</v>
      </c>
      <c r="D495" s="20">
        <v>4958.96</v>
      </c>
      <c r="E495" s="21">
        <f t="shared" si="7"/>
        <v>99.1792</v>
      </c>
    </row>
    <row r="496" spans="1:5" ht="12.75">
      <c r="A496" s="14"/>
      <c r="B496" s="15" t="s">
        <v>25</v>
      </c>
      <c r="C496" s="19">
        <v>3941</v>
      </c>
      <c r="D496" s="20">
        <v>1508.15</v>
      </c>
      <c r="E496" s="21">
        <f t="shared" si="7"/>
        <v>38.26820603907638</v>
      </c>
    </row>
    <row r="497" spans="1:5" ht="12.75">
      <c r="A497" s="14"/>
      <c r="B497" s="15" t="s">
        <v>170</v>
      </c>
      <c r="C497" s="19">
        <v>1532</v>
      </c>
      <c r="D497" s="20">
        <v>1373.4</v>
      </c>
      <c r="E497" s="21">
        <f t="shared" si="7"/>
        <v>89.64751958224544</v>
      </c>
    </row>
    <row r="498" spans="1:5" ht="12.75">
      <c r="A498" s="14"/>
      <c r="B498" s="15" t="s">
        <v>144</v>
      </c>
      <c r="C498" s="19">
        <v>500</v>
      </c>
      <c r="D498" s="20">
        <v>0</v>
      </c>
      <c r="E498" s="21">
        <f t="shared" si="7"/>
        <v>0</v>
      </c>
    </row>
    <row r="499" spans="1:5" ht="12.75">
      <c r="A499" s="14"/>
      <c r="B499" s="15" t="s">
        <v>33</v>
      </c>
      <c r="C499" s="19">
        <v>1573</v>
      </c>
      <c r="D499" s="20">
        <v>146.8</v>
      </c>
      <c r="E499" s="21">
        <f t="shared" si="7"/>
        <v>9.33248569612206</v>
      </c>
    </row>
    <row r="500" spans="1:5" ht="15" customHeight="1">
      <c r="A500" s="14"/>
      <c r="B500" s="15" t="s">
        <v>35</v>
      </c>
      <c r="C500" s="19">
        <v>20549</v>
      </c>
      <c r="D500" s="20">
        <v>20549</v>
      </c>
      <c r="E500" s="21">
        <f t="shared" si="7"/>
        <v>100</v>
      </c>
    </row>
    <row r="501" spans="1:5" ht="23.25" customHeight="1">
      <c r="A501" s="14"/>
      <c r="B501" s="15" t="s">
        <v>123</v>
      </c>
      <c r="C501" s="19">
        <v>1940</v>
      </c>
      <c r="D501" s="20">
        <v>1790</v>
      </c>
      <c r="E501" s="21">
        <f t="shared" si="7"/>
        <v>92.26804123711341</v>
      </c>
    </row>
    <row r="502" spans="1:5" ht="22.5" customHeight="1">
      <c r="A502" s="14"/>
      <c r="B502" s="15" t="s">
        <v>117</v>
      </c>
      <c r="C502" s="19">
        <v>200</v>
      </c>
      <c r="D502" s="20">
        <v>191.93</v>
      </c>
      <c r="E502" s="21">
        <f t="shared" si="7"/>
        <v>95.965</v>
      </c>
    </row>
    <row r="503" spans="1:5" ht="12.75">
      <c r="A503" s="14"/>
      <c r="B503" s="15" t="s">
        <v>171</v>
      </c>
      <c r="C503" s="16">
        <f>SUM(C504:C506)</f>
        <v>317800</v>
      </c>
      <c r="D503" s="17">
        <f>SUM(D504:D506)</f>
        <v>268857</v>
      </c>
      <c r="E503" s="23">
        <f t="shared" si="7"/>
        <v>84.59943360604154</v>
      </c>
    </row>
    <row r="504" spans="1:5" ht="22.5">
      <c r="A504" s="14"/>
      <c r="B504" s="15" t="s">
        <v>58</v>
      </c>
      <c r="C504" s="19">
        <v>20000</v>
      </c>
      <c r="D504" s="20">
        <v>20000</v>
      </c>
      <c r="E504" s="21">
        <f t="shared" si="7"/>
        <v>100</v>
      </c>
    </row>
    <row r="505" spans="1:5" ht="12.75">
      <c r="A505" s="14"/>
      <c r="B505" s="15" t="s">
        <v>147</v>
      </c>
      <c r="C505" s="19">
        <v>296500</v>
      </c>
      <c r="D505" s="20">
        <v>248857</v>
      </c>
      <c r="E505" s="21">
        <f t="shared" si="7"/>
        <v>83.93153456998313</v>
      </c>
    </row>
    <row r="506" spans="1:5" ht="12.75">
      <c r="A506" s="14"/>
      <c r="B506" s="15" t="s">
        <v>25</v>
      </c>
      <c r="C506" s="19">
        <v>1300</v>
      </c>
      <c r="D506" s="20">
        <v>0</v>
      </c>
      <c r="E506" s="21">
        <f t="shared" si="7"/>
        <v>0</v>
      </c>
    </row>
    <row r="507" spans="1:5" ht="21">
      <c r="A507" s="6" t="s">
        <v>172</v>
      </c>
      <c r="B507" s="10" t="s">
        <v>173</v>
      </c>
      <c r="C507" s="11">
        <f>SUM(C508)</f>
        <v>120354</v>
      </c>
      <c r="D507" s="12">
        <f>SUM(D508)</f>
        <v>112028.98999999999</v>
      </c>
      <c r="E507" s="22">
        <f t="shared" si="7"/>
        <v>93.08289712016217</v>
      </c>
    </row>
    <row r="508" spans="1:5" ht="12.75">
      <c r="A508" s="14"/>
      <c r="B508" s="15" t="s">
        <v>174</v>
      </c>
      <c r="C508" s="16">
        <f>SUM(C509:C527)</f>
        <v>120354</v>
      </c>
      <c r="D508" s="17">
        <f>SUM(D509:D527)</f>
        <v>112028.98999999999</v>
      </c>
      <c r="E508" s="23">
        <f t="shared" si="7"/>
        <v>93.08289712016217</v>
      </c>
    </row>
    <row r="509" spans="1:5" ht="12.75">
      <c r="A509" s="14"/>
      <c r="B509" s="15" t="s">
        <v>175</v>
      </c>
      <c r="C509" s="27">
        <v>2000</v>
      </c>
      <c r="D509" s="20">
        <v>1874.25</v>
      </c>
      <c r="E509" s="21">
        <f t="shared" si="7"/>
        <v>93.7125</v>
      </c>
    </row>
    <row r="510" spans="1:5" ht="12.75">
      <c r="A510" s="14"/>
      <c r="B510" s="15" t="s">
        <v>19</v>
      </c>
      <c r="C510" s="19">
        <v>46681</v>
      </c>
      <c r="D510" s="20">
        <v>45539.06</v>
      </c>
      <c r="E510" s="21">
        <f t="shared" si="7"/>
        <v>97.55373706647244</v>
      </c>
    </row>
    <row r="511" spans="1:5" ht="12.75">
      <c r="A511" s="14"/>
      <c r="B511" s="15" t="s">
        <v>20</v>
      </c>
      <c r="C511" s="19">
        <v>4063</v>
      </c>
      <c r="D511" s="20">
        <v>3378.73</v>
      </c>
      <c r="E511" s="21">
        <f t="shared" si="7"/>
        <v>83.15850356879153</v>
      </c>
    </row>
    <row r="512" spans="1:5" ht="12.75">
      <c r="A512" s="14"/>
      <c r="B512" s="15" t="s">
        <v>21</v>
      </c>
      <c r="C512" s="19">
        <v>9017</v>
      </c>
      <c r="D512" s="20">
        <v>8489.32</v>
      </c>
      <c r="E512" s="21">
        <f t="shared" si="7"/>
        <v>94.14794277475879</v>
      </c>
    </row>
    <row r="513" spans="1:5" ht="12.75">
      <c r="A513" s="14"/>
      <c r="B513" s="15" t="s">
        <v>22</v>
      </c>
      <c r="C513" s="19">
        <v>1396</v>
      </c>
      <c r="D513" s="20">
        <v>1315.54</v>
      </c>
      <c r="E513" s="21">
        <f t="shared" si="7"/>
        <v>94.23638968481374</v>
      </c>
    </row>
    <row r="514" spans="1:5" ht="12.75">
      <c r="A514" s="14"/>
      <c r="B514" s="15" t="s">
        <v>24</v>
      </c>
      <c r="C514" s="19">
        <v>1815</v>
      </c>
      <c r="D514" s="20">
        <v>1815</v>
      </c>
      <c r="E514" s="21">
        <f t="shared" si="7"/>
        <v>100</v>
      </c>
    </row>
    <row r="515" spans="1:5" ht="12.75">
      <c r="A515" s="14"/>
      <c r="B515" s="15" t="s">
        <v>176</v>
      </c>
      <c r="C515" s="19">
        <v>18833</v>
      </c>
      <c r="D515" s="20">
        <v>18515.26</v>
      </c>
      <c r="E515" s="21">
        <f t="shared" si="7"/>
        <v>98.31285509478043</v>
      </c>
    </row>
    <row r="516" spans="1:5" ht="12.75">
      <c r="A516" s="14"/>
      <c r="B516" s="15" t="s">
        <v>143</v>
      </c>
      <c r="C516" s="19">
        <v>500</v>
      </c>
      <c r="D516" s="20">
        <v>499.49</v>
      </c>
      <c r="E516" s="21">
        <f t="shared" si="7"/>
        <v>99.898</v>
      </c>
    </row>
    <row r="517" spans="1:5" ht="12.75">
      <c r="A517" s="14"/>
      <c r="B517" s="15" t="s">
        <v>26</v>
      </c>
      <c r="C517" s="19">
        <v>9926</v>
      </c>
      <c r="D517" s="20">
        <v>6044.7</v>
      </c>
      <c r="E517" s="21">
        <f t="shared" si="7"/>
        <v>60.897642554906305</v>
      </c>
    </row>
    <row r="518" spans="1:5" ht="12.75">
      <c r="A518" s="14"/>
      <c r="B518" s="15" t="s">
        <v>27</v>
      </c>
      <c r="C518" s="19">
        <v>810</v>
      </c>
      <c r="D518" s="20">
        <v>805.5</v>
      </c>
      <c r="E518" s="21">
        <f t="shared" si="7"/>
        <v>99.44444444444444</v>
      </c>
    </row>
    <row r="519" spans="1:5" ht="12.75">
      <c r="A519" s="14"/>
      <c r="B519" s="15" t="s">
        <v>54</v>
      </c>
      <c r="C519" s="19">
        <v>8000</v>
      </c>
      <c r="D519" s="20">
        <v>7916.68</v>
      </c>
      <c r="E519" s="21">
        <f t="shared" si="7"/>
        <v>98.9585</v>
      </c>
    </row>
    <row r="520" spans="1:5" ht="22.5">
      <c r="A520" s="14"/>
      <c r="B520" s="15" t="s">
        <v>30</v>
      </c>
      <c r="C520" s="19">
        <v>2520</v>
      </c>
      <c r="D520" s="20">
        <v>2124.83</v>
      </c>
      <c r="E520" s="21">
        <f t="shared" si="7"/>
        <v>84.31865079365079</v>
      </c>
    </row>
    <row r="521" spans="1:5" ht="22.5">
      <c r="A521" s="14"/>
      <c r="B521" s="15" t="s">
        <v>31</v>
      </c>
      <c r="C521" s="19">
        <v>2300</v>
      </c>
      <c r="D521" s="20">
        <v>2294.09</v>
      </c>
      <c r="E521" s="21">
        <f t="shared" si="7"/>
        <v>99.74304347826087</v>
      </c>
    </row>
    <row r="522" spans="1:5" ht="12.75">
      <c r="A522" s="14"/>
      <c r="B522" s="15" t="s">
        <v>33</v>
      </c>
      <c r="C522" s="19">
        <v>400</v>
      </c>
      <c r="D522" s="20">
        <v>0</v>
      </c>
      <c r="E522" s="21">
        <f t="shared" si="7"/>
        <v>0</v>
      </c>
    </row>
    <row r="523" spans="1:5" ht="12.75">
      <c r="A523" s="14"/>
      <c r="B523" s="15" t="s">
        <v>177</v>
      </c>
      <c r="C523" s="19">
        <v>500</v>
      </c>
      <c r="D523" s="20">
        <v>175</v>
      </c>
      <c r="E523" s="21">
        <f t="shared" si="7"/>
        <v>35</v>
      </c>
    </row>
    <row r="524" spans="1:5" ht="15.75" customHeight="1">
      <c r="A524" s="14"/>
      <c r="B524" s="15" t="s">
        <v>35</v>
      </c>
      <c r="C524" s="19">
        <v>6537</v>
      </c>
      <c r="D524" s="20">
        <v>6239</v>
      </c>
      <c r="E524" s="21">
        <f t="shared" si="7"/>
        <v>95.44133394523482</v>
      </c>
    </row>
    <row r="525" spans="1:5" ht="15.75" customHeight="1">
      <c r="A525" s="14"/>
      <c r="B525" s="15" t="s">
        <v>39</v>
      </c>
      <c r="C525" s="19">
        <v>2</v>
      </c>
      <c r="D525" s="20">
        <v>0</v>
      </c>
      <c r="E525" s="21">
        <f t="shared" si="7"/>
        <v>0</v>
      </c>
    </row>
    <row r="526" spans="1:5" ht="22.5" customHeight="1">
      <c r="A526" s="14"/>
      <c r="B526" s="15" t="s">
        <v>117</v>
      </c>
      <c r="C526" s="19">
        <v>350</v>
      </c>
      <c r="D526" s="20">
        <v>337.75</v>
      </c>
      <c r="E526" s="21">
        <f t="shared" si="7"/>
        <v>96.5</v>
      </c>
    </row>
    <row r="527" spans="1:5" ht="24.75" customHeight="1">
      <c r="A527" s="14"/>
      <c r="B527" s="15" t="s">
        <v>76</v>
      </c>
      <c r="C527" s="19">
        <v>4704</v>
      </c>
      <c r="D527" s="20">
        <v>4664.79</v>
      </c>
      <c r="E527" s="21">
        <f t="shared" si="7"/>
        <v>99.16645408163265</v>
      </c>
    </row>
    <row r="528" spans="1:5" ht="15.75" customHeight="1">
      <c r="A528" s="6" t="s">
        <v>178</v>
      </c>
      <c r="B528" s="10" t="s">
        <v>179</v>
      </c>
      <c r="C528" s="11">
        <f>SUM(C529,C539,C547)</f>
        <v>1548662</v>
      </c>
      <c r="D528" s="12">
        <f>SUM(D529,D539,D547)</f>
        <v>1318400.06</v>
      </c>
      <c r="E528" s="22">
        <f t="shared" si="7"/>
        <v>85.13155614330307</v>
      </c>
    </row>
    <row r="529" spans="1:5" ht="12.75">
      <c r="A529" s="14"/>
      <c r="B529" s="15" t="s">
        <v>180</v>
      </c>
      <c r="C529" s="16">
        <f>SUM(C530:C538)</f>
        <v>893119</v>
      </c>
      <c r="D529" s="17">
        <f>SUM(D530:D538)</f>
        <v>784822.36</v>
      </c>
      <c r="E529" s="23">
        <f t="shared" si="7"/>
        <v>87.87433253575391</v>
      </c>
    </row>
    <row r="530" spans="1:5" ht="12.75">
      <c r="A530" s="14"/>
      <c r="B530" s="15" t="s">
        <v>119</v>
      </c>
      <c r="C530" s="27">
        <v>1391</v>
      </c>
      <c r="D530" s="20">
        <v>0</v>
      </c>
      <c r="E530" s="21">
        <f t="shared" si="7"/>
        <v>0</v>
      </c>
    </row>
    <row r="531" spans="1:5" ht="15.75" customHeight="1">
      <c r="A531" s="14"/>
      <c r="B531" s="15" t="s">
        <v>19</v>
      </c>
      <c r="C531" s="19">
        <v>626033</v>
      </c>
      <c r="D531" s="20">
        <v>556398.63</v>
      </c>
      <c r="E531" s="21">
        <f t="shared" si="7"/>
        <v>88.87688508433261</v>
      </c>
    </row>
    <row r="532" spans="1:5" ht="12.75">
      <c r="A532" s="14"/>
      <c r="B532" s="15" t="s">
        <v>20</v>
      </c>
      <c r="C532" s="19">
        <v>39160</v>
      </c>
      <c r="D532" s="20">
        <v>39151.34</v>
      </c>
      <c r="E532" s="21">
        <f t="shared" si="7"/>
        <v>99.97788559754851</v>
      </c>
    </row>
    <row r="533" spans="1:5" ht="12.75">
      <c r="A533" s="14"/>
      <c r="B533" s="15" t="s">
        <v>21</v>
      </c>
      <c r="C533" s="19">
        <v>150128</v>
      </c>
      <c r="D533" s="20">
        <v>132317.25</v>
      </c>
      <c r="E533" s="21">
        <f t="shared" si="7"/>
        <v>88.13629036555473</v>
      </c>
    </row>
    <row r="534" spans="1:5" ht="12.75">
      <c r="A534" s="14"/>
      <c r="B534" s="15" t="s">
        <v>22</v>
      </c>
      <c r="C534" s="19">
        <v>31549</v>
      </c>
      <c r="D534" s="20">
        <v>17023.14</v>
      </c>
      <c r="E534" s="21">
        <f t="shared" si="7"/>
        <v>53.95777996132999</v>
      </c>
    </row>
    <row r="535" spans="1:5" ht="12.75">
      <c r="A535" s="14"/>
      <c r="B535" s="15" t="s">
        <v>25</v>
      </c>
      <c r="C535" s="19">
        <v>4626</v>
      </c>
      <c r="D535" s="20">
        <v>0</v>
      </c>
      <c r="E535" s="21">
        <f t="shared" si="7"/>
        <v>0</v>
      </c>
    </row>
    <row r="536" spans="1:5" ht="12.75">
      <c r="A536" s="14"/>
      <c r="B536" s="15" t="s">
        <v>28</v>
      </c>
      <c r="C536" s="19">
        <v>300</v>
      </c>
      <c r="D536" s="20">
        <v>0</v>
      </c>
      <c r="E536" s="21">
        <f t="shared" si="7"/>
        <v>0</v>
      </c>
    </row>
    <row r="537" spans="1:5" ht="15" customHeight="1">
      <c r="A537" s="14"/>
      <c r="B537" s="15" t="s">
        <v>35</v>
      </c>
      <c r="C537" s="19">
        <v>32432</v>
      </c>
      <c r="D537" s="20">
        <v>32432</v>
      </c>
      <c r="E537" s="21">
        <f t="shared" si="7"/>
        <v>100</v>
      </c>
    </row>
    <row r="538" spans="1:5" ht="12.75">
      <c r="A538" s="14"/>
      <c r="B538" s="15" t="s">
        <v>39</v>
      </c>
      <c r="C538" s="19">
        <v>7500</v>
      </c>
      <c r="D538" s="20">
        <v>7500</v>
      </c>
      <c r="E538" s="21">
        <f t="shared" si="7"/>
        <v>100</v>
      </c>
    </row>
    <row r="539" spans="1:5" ht="12.75">
      <c r="A539" s="14"/>
      <c r="B539" s="15" t="s">
        <v>181</v>
      </c>
      <c r="C539" s="16">
        <f>SUM(C540:C546)</f>
        <v>620543</v>
      </c>
      <c r="D539" s="17">
        <f>SUM(D540:D546)</f>
        <v>498577.7</v>
      </c>
      <c r="E539" s="23">
        <f t="shared" si="7"/>
        <v>80.34539105267484</v>
      </c>
    </row>
    <row r="540" spans="1:5" ht="12.75">
      <c r="A540" s="14"/>
      <c r="B540" s="15" t="s">
        <v>182</v>
      </c>
      <c r="C540" s="37">
        <v>497208</v>
      </c>
      <c r="D540" s="30">
        <v>380992</v>
      </c>
      <c r="E540" s="21">
        <f t="shared" si="7"/>
        <v>76.62628115396373</v>
      </c>
    </row>
    <row r="541" spans="1:5" ht="12.75">
      <c r="A541" s="14"/>
      <c r="B541" s="15" t="s">
        <v>183</v>
      </c>
      <c r="C541" s="37">
        <v>17873</v>
      </c>
      <c r="D541" s="30">
        <v>12123.7</v>
      </c>
      <c r="E541" s="21">
        <f t="shared" si="7"/>
        <v>67.83248475353886</v>
      </c>
    </row>
    <row r="542" spans="1:5" ht="12.75">
      <c r="A542" s="14"/>
      <c r="B542" s="15" t="s">
        <v>24</v>
      </c>
      <c r="C542" s="37">
        <v>75269.15</v>
      </c>
      <c r="D542" s="30">
        <v>75269.15</v>
      </c>
      <c r="E542" s="21">
        <f t="shared" si="7"/>
        <v>100</v>
      </c>
    </row>
    <row r="543" spans="1:5" ht="12.75">
      <c r="A543" s="14"/>
      <c r="B543" s="15" t="s">
        <v>25</v>
      </c>
      <c r="C543" s="37">
        <v>20105.81</v>
      </c>
      <c r="D543" s="30">
        <v>20105.81</v>
      </c>
      <c r="E543" s="21">
        <f t="shared" si="7"/>
        <v>100</v>
      </c>
    </row>
    <row r="544" spans="1:5" ht="12.75">
      <c r="A544" s="14"/>
      <c r="B544" s="15" t="s">
        <v>54</v>
      </c>
      <c r="C544" s="37">
        <v>3994.09</v>
      </c>
      <c r="D544" s="30">
        <v>3994.09</v>
      </c>
      <c r="E544" s="21">
        <f t="shared" si="7"/>
        <v>100</v>
      </c>
    </row>
    <row r="545" spans="1:5" ht="22.5">
      <c r="A545" s="14"/>
      <c r="B545" s="15" t="s">
        <v>117</v>
      </c>
      <c r="C545" s="37">
        <v>2253.62</v>
      </c>
      <c r="D545" s="30">
        <v>2253.62</v>
      </c>
      <c r="E545" s="21">
        <f t="shared" si="7"/>
        <v>100</v>
      </c>
    </row>
    <row r="546" spans="1:5" ht="22.5">
      <c r="A546" s="14"/>
      <c r="B546" s="15" t="s">
        <v>76</v>
      </c>
      <c r="C546" s="37">
        <v>3839.33</v>
      </c>
      <c r="D546" s="30">
        <v>3839.33</v>
      </c>
      <c r="E546" s="21">
        <f t="shared" si="7"/>
        <v>100</v>
      </c>
    </row>
    <row r="547" spans="1:5" ht="12.75">
      <c r="A547" s="14"/>
      <c r="B547" s="15" t="s">
        <v>184</v>
      </c>
      <c r="C547" s="16">
        <f>SUM(C548)</f>
        <v>35000</v>
      </c>
      <c r="D547" s="17">
        <f>SUM(D548)</f>
        <v>35000</v>
      </c>
      <c r="E547" s="23">
        <f t="shared" si="7"/>
        <v>100</v>
      </c>
    </row>
    <row r="548" spans="1:5" ht="22.5">
      <c r="A548" s="14"/>
      <c r="B548" s="15" t="s">
        <v>58</v>
      </c>
      <c r="C548" s="19">
        <v>35000</v>
      </c>
      <c r="D548" s="20">
        <v>35000</v>
      </c>
      <c r="E548" s="21">
        <f t="shared" si="7"/>
        <v>100</v>
      </c>
    </row>
    <row r="549" spans="1:5" ht="21">
      <c r="A549" s="6" t="s">
        <v>185</v>
      </c>
      <c r="B549" s="10" t="s">
        <v>186</v>
      </c>
      <c r="C549" s="11">
        <f>SUM(C550,C554,C559,C561,C564,C568,C570)</f>
        <v>6331500</v>
      </c>
      <c r="D549" s="12">
        <f>SUM(D550,D554,D559,D561,D564,D568,D570)</f>
        <v>1648726.54</v>
      </c>
      <c r="E549" s="22">
        <f t="shared" si="7"/>
        <v>26.04006222853984</v>
      </c>
    </row>
    <row r="550" spans="1:5" ht="15.75" customHeight="1">
      <c r="A550" s="14"/>
      <c r="B550" s="15" t="s">
        <v>187</v>
      </c>
      <c r="C550" s="16">
        <f>SUM(C551:C553)</f>
        <v>4128000</v>
      </c>
      <c r="D550" s="17">
        <f>SUM(D551:D553)</f>
        <v>18324.33</v>
      </c>
      <c r="E550" s="23">
        <f t="shared" si="7"/>
        <v>0.4439033430232559</v>
      </c>
    </row>
    <row r="551" spans="1:5" ht="12.75">
      <c r="A551" s="14"/>
      <c r="B551" s="15" t="s">
        <v>14</v>
      </c>
      <c r="C551" s="19">
        <v>60000</v>
      </c>
      <c r="D551" s="20">
        <v>18324.33</v>
      </c>
      <c r="E551" s="21">
        <f aca="true" t="shared" si="8" ref="E551:E573">D551/C551*100</f>
        <v>30.540550000000007</v>
      </c>
    </row>
    <row r="552" spans="1:5" ht="12.75">
      <c r="A552" s="14"/>
      <c r="B552" s="15" t="s">
        <v>188</v>
      </c>
      <c r="C552" s="19">
        <v>30000</v>
      </c>
      <c r="D552" s="20">
        <v>0</v>
      </c>
      <c r="E552" s="21">
        <f t="shared" si="8"/>
        <v>0</v>
      </c>
    </row>
    <row r="553" spans="1:5" ht="12.75">
      <c r="A553" s="14"/>
      <c r="B553" s="15" t="s">
        <v>48</v>
      </c>
      <c r="C553" s="19">
        <v>4038000</v>
      </c>
      <c r="D553" s="20">
        <v>0</v>
      </c>
      <c r="E553" s="21">
        <f t="shared" si="8"/>
        <v>0</v>
      </c>
    </row>
    <row r="554" spans="1:5" ht="12.75">
      <c r="A554" s="14"/>
      <c r="B554" s="15" t="s">
        <v>189</v>
      </c>
      <c r="C554" s="26">
        <f>SUM(C555:C558)</f>
        <v>280000</v>
      </c>
      <c r="D554" s="35">
        <f>SUM(D555:D558)</f>
        <v>67813.7</v>
      </c>
      <c r="E554" s="23">
        <f t="shared" si="8"/>
        <v>24.21917857142857</v>
      </c>
    </row>
    <row r="555" spans="1:5" ht="12.75">
      <c r="A555" s="14"/>
      <c r="B555" s="15" t="s">
        <v>25</v>
      </c>
      <c r="C555" s="19">
        <v>20000</v>
      </c>
      <c r="D555" s="37">
        <v>0</v>
      </c>
      <c r="E555" s="21">
        <f t="shared" si="8"/>
        <v>0</v>
      </c>
    </row>
    <row r="556" spans="1:5" ht="12.75">
      <c r="A556" s="14"/>
      <c r="B556" s="15" t="s">
        <v>27</v>
      </c>
      <c r="C556" s="19">
        <v>20000</v>
      </c>
      <c r="D556" s="37">
        <v>0</v>
      </c>
      <c r="E556" s="21">
        <f t="shared" si="8"/>
        <v>0</v>
      </c>
    </row>
    <row r="557" spans="1:5" ht="12.75">
      <c r="A557" s="14"/>
      <c r="B557" s="15" t="s">
        <v>14</v>
      </c>
      <c r="C557" s="19">
        <v>40000</v>
      </c>
      <c r="D557" s="37">
        <v>0</v>
      </c>
      <c r="E557" s="21">
        <f t="shared" si="8"/>
        <v>0</v>
      </c>
    </row>
    <row r="558" spans="1:5" ht="12.75">
      <c r="A558" s="14"/>
      <c r="B558" s="15" t="s">
        <v>48</v>
      </c>
      <c r="C558" s="19">
        <v>200000</v>
      </c>
      <c r="D558" s="30">
        <v>67813.7</v>
      </c>
      <c r="E558" s="21">
        <f t="shared" si="8"/>
        <v>33.90685</v>
      </c>
    </row>
    <row r="559" spans="1:5" ht="12.75">
      <c r="A559" s="14"/>
      <c r="B559" s="15" t="s">
        <v>190</v>
      </c>
      <c r="C559" s="16">
        <f>SUM(C560:C560)</f>
        <v>300000</v>
      </c>
      <c r="D559" s="17">
        <f>SUM(D560:D560)</f>
        <v>286362.15</v>
      </c>
      <c r="E559" s="23">
        <f t="shared" si="8"/>
        <v>95.45405000000001</v>
      </c>
    </row>
    <row r="560" spans="1:5" ht="12.75">
      <c r="A560" s="14"/>
      <c r="B560" s="15" t="s">
        <v>14</v>
      </c>
      <c r="C560" s="19">
        <v>300000</v>
      </c>
      <c r="D560" s="20">
        <v>286362.15</v>
      </c>
      <c r="E560" s="21">
        <f t="shared" si="8"/>
        <v>95.45405000000001</v>
      </c>
    </row>
    <row r="561" spans="1:5" ht="12.75">
      <c r="A561" s="14"/>
      <c r="B561" s="15" t="s">
        <v>191</v>
      </c>
      <c r="C561" s="16">
        <f>SUM(C562:C563)</f>
        <v>340000</v>
      </c>
      <c r="D561" s="17">
        <f>SUM(D562:D563)</f>
        <v>317132.71</v>
      </c>
      <c r="E561" s="23">
        <f t="shared" si="8"/>
        <v>93.27432647058825</v>
      </c>
    </row>
    <row r="562" spans="1:5" ht="12.75">
      <c r="A562" s="14"/>
      <c r="B562" s="15" t="s">
        <v>25</v>
      </c>
      <c r="C562" s="27">
        <v>10000</v>
      </c>
      <c r="D562" s="20">
        <v>4523.52</v>
      </c>
      <c r="E562" s="21">
        <f t="shared" si="8"/>
        <v>45.235200000000006</v>
      </c>
    </row>
    <row r="563" spans="1:5" ht="12.75">
      <c r="A563" s="14"/>
      <c r="B563" s="15" t="s">
        <v>54</v>
      </c>
      <c r="C563" s="19">
        <v>330000</v>
      </c>
      <c r="D563" s="20">
        <v>312609.19</v>
      </c>
      <c r="E563" s="21">
        <f t="shared" si="8"/>
        <v>94.73005757575757</v>
      </c>
    </row>
    <row r="564" spans="1:5" ht="22.5">
      <c r="A564" s="14"/>
      <c r="B564" s="15" t="s">
        <v>192</v>
      </c>
      <c r="C564" s="16">
        <f>SUM(C565:C567)</f>
        <v>510000</v>
      </c>
      <c r="D564" s="17">
        <f>SUM(D565:D567)</f>
        <v>367964.32</v>
      </c>
      <c r="E564" s="23">
        <f t="shared" si="8"/>
        <v>72.14986666666667</v>
      </c>
    </row>
    <row r="565" spans="1:5" ht="12.75">
      <c r="A565" s="14"/>
      <c r="B565" s="15" t="s">
        <v>26</v>
      </c>
      <c r="C565" s="19">
        <v>357780</v>
      </c>
      <c r="D565" s="20">
        <v>315246.53</v>
      </c>
      <c r="E565" s="21">
        <f t="shared" si="8"/>
        <v>88.11183688300073</v>
      </c>
    </row>
    <row r="566" spans="1:5" ht="12.75">
      <c r="A566" s="14"/>
      <c r="B566" s="15" t="s">
        <v>27</v>
      </c>
      <c r="C566" s="19">
        <v>42220</v>
      </c>
      <c r="D566" s="20">
        <v>42217.79</v>
      </c>
      <c r="E566" s="21">
        <f t="shared" si="8"/>
        <v>99.99476551397443</v>
      </c>
    </row>
    <row r="567" spans="1:5" ht="13.5" customHeight="1">
      <c r="A567" s="14"/>
      <c r="B567" s="15" t="s">
        <v>48</v>
      </c>
      <c r="C567" s="19">
        <v>110000</v>
      </c>
      <c r="D567" s="20">
        <v>10500</v>
      </c>
      <c r="E567" s="21">
        <f t="shared" si="8"/>
        <v>9.545454545454547</v>
      </c>
    </row>
    <row r="568" spans="1:5" ht="13.5" customHeight="1">
      <c r="A568" s="14"/>
      <c r="B568" s="15" t="s">
        <v>193</v>
      </c>
      <c r="C568" s="16">
        <f>SUM(C569)</f>
        <v>130000</v>
      </c>
      <c r="D568" s="17">
        <f>SUM(D569)</f>
        <v>23846.15</v>
      </c>
      <c r="E568" s="23">
        <f t="shared" si="8"/>
        <v>18.34319230769231</v>
      </c>
    </row>
    <row r="569" spans="1:5" ht="33.75" customHeight="1">
      <c r="A569" s="14"/>
      <c r="B569" s="15" t="s">
        <v>194</v>
      </c>
      <c r="C569" s="19">
        <v>130000</v>
      </c>
      <c r="D569" s="30">
        <v>23846.15</v>
      </c>
      <c r="E569" s="21">
        <f t="shared" si="8"/>
        <v>18.34319230769231</v>
      </c>
    </row>
    <row r="570" spans="1:5" ht="12.75">
      <c r="A570" s="14"/>
      <c r="B570" s="15" t="s">
        <v>195</v>
      </c>
      <c r="C570" s="16">
        <f>SUM(C571:C572,C573,C574,C575,C576,C577)</f>
        <v>643500</v>
      </c>
      <c r="D570" s="17">
        <f>SUM(D571:D572,D573,D574,D575,D576,D577)</f>
        <v>567283.18</v>
      </c>
      <c r="E570" s="23">
        <f t="shared" si="8"/>
        <v>88.15589432789433</v>
      </c>
    </row>
    <row r="571" spans="1:5" ht="12.75">
      <c r="A571" s="14"/>
      <c r="B571" s="15" t="s">
        <v>25</v>
      </c>
      <c r="C571" s="27">
        <v>7000</v>
      </c>
      <c r="D571" s="20">
        <v>1392.15</v>
      </c>
      <c r="E571" s="21">
        <f t="shared" si="8"/>
        <v>19.887857142857143</v>
      </c>
    </row>
    <row r="572" spans="1:5" ht="12.75">
      <c r="A572" s="14"/>
      <c r="B572" s="15" t="s">
        <v>196</v>
      </c>
      <c r="C572" s="19">
        <v>119600</v>
      </c>
      <c r="D572" s="20">
        <v>119223.25</v>
      </c>
      <c r="E572" s="21">
        <f t="shared" si="8"/>
        <v>99.68499163879598</v>
      </c>
    </row>
    <row r="573" spans="1:5" ht="12.75">
      <c r="A573" s="14"/>
      <c r="B573" s="15" t="s">
        <v>27</v>
      </c>
      <c r="C573" s="27">
        <v>32000</v>
      </c>
      <c r="D573" s="20">
        <v>13699.99</v>
      </c>
      <c r="E573" s="21">
        <f t="shared" si="8"/>
        <v>42.81246875</v>
      </c>
    </row>
    <row r="574" spans="1:5" ht="12.75">
      <c r="A574" s="14"/>
      <c r="B574" s="15" t="s">
        <v>14</v>
      </c>
      <c r="C574" s="27">
        <v>289700</v>
      </c>
      <c r="D574" s="20">
        <v>289615.88</v>
      </c>
      <c r="E574" s="21">
        <f>D574/C574*100</f>
        <v>99.9709630652399</v>
      </c>
    </row>
    <row r="575" spans="1:5" ht="22.5">
      <c r="A575" s="14"/>
      <c r="B575" s="15" t="s">
        <v>31</v>
      </c>
      <c r="C575" s="19">
        <v>1750</v>
      </c>
      <c r="D575" s="20">
        <v>1737.62</v>
      </c>
      <c r="E575" s="21">
        <f aca="true" t="shared" si="9" ref="E575:E606">D575/C575*100</f>
        <v>99.29257142857142</v>
      </c>
    </row>
    <row r="576" spans="1:5" ht="12.75">
      <c r="A576" s="14"/>
      <c r="B576" s="15" t="s">
        <v>38</v>
      </c>
      <c r="C576" s="19">
        <v>13450</v>
      </c>
      <c r="D576" s="20">
        <v>0</v>
      </c>
      <c r="E576" s="21">
        <f t="shared" si="9"/>
        <v>0</v>
      </c>
    </row>
    <row r="577" spans="1:5" ht="12.75">
      <c r="A577" s="14"/>
      <c r="B577" s="15" t="s">
        <v>48</v>
      </c>
      <c r="C577" s="19">
        <v>180000</v>
      </c>
      <c r="D577" s="20">
        <v>141614.29</v>
      </c>
      <c r="E577" s="21">
        <f t="shared" si="9"/>
        <v>78.67460555555556</v>
      </c>
    </row>
    <row r="578" spans="1:5" ht="21">
      <c r="A578" s="6" t="s">
        <v>197</v>
      </c>
      <c r="B578" s="10" t="s">
        <v>198</v>
      </c>
      <c r="C578" s="11">
        <f>SUM(C579,C585,C590,C592)</f>
        <v>4524530</v>
      </c>
      <c r="D578" s="12">
        <f>SUM(D579,D585,D590,D592)</f>
        <v>3874454.81</v>
      </c>
      <c r="E578" s="22">
        <f t="shared" si="9"/>
        <v>85.63220511301726</v>
      </c>
    </row>
    <row r="579" spans="1:5" ht="12.75">
      <c r="A579" s="6"/>
      <c r="B579" s="15" t="s">
        <v>199</v>
      </c>
      <c r="C579" s="16">
        <f>SUM(C580:C584)</f>
        <v>12200</v>
      </c>
      <c r="D579" s="17">
        <f>SUM(D580:D584)</f>
        <v>10699.18</v>
      </c>
      <c r="E579" s="23">
        <f t="shared" si="9"/>
        <v>87.69819672131149</v>
      </c>
    </row>
    <row r="580" spans="1:5" ht="12.75">
      <c r="A580" s="6"/>
      <c r="B580" s="15" t="s">
        <v>24</v>
      </c>
      <c r="C580" s="27">
        <v>1110</v>
      </c>
      <c r="D580" s="20">
        <v>1110</v>
      </c>
      <c r="E580" s="21">
        <f t="shared" si="9"/>
        <v>100</v>
      </c>
    </row>
    <row r="581" spans="1:5" ht="12.75">
      <c r="A581" s="6"/>
      <c r="B581" s="15" t="s">
        <v>25</v>
      </c>
      <c r="C581" s="27">
        <v>6870</v>
      </c>
      <c r="D581" s="20">
        <v>5933.72</v>
      </c>
      <c r="E581" s="21">
        <f t="shared" si="9"/>
        <v>86.37147016011644</v>
      </c>
    </row>
    <row r="582" spans="1:5" ht="12.75">
      <c r="A582" s="6"/>
      <c r="B582" s="15" t="s">
        <v>14</v>
      </c>
      <c r="C582" s="27">
        <v>2846</v>
      </c>
      <c r="D582" s="20">
        <v>2290</v>
      </c>
      <c r="E582" s="21">
        <f t="shared" si="9"/>
        <v>80.46380885453269</v>
      </c>
    </row>
    <row r="583" spans="1:5" ht="22.5">
      <c r="A583" s="6"/>
      <c r="B583" s="15" t="s">
        <v>117</v>
      </c>
      <c r="C583" s="27">
        <v>440</v>
      </c>
      <c r="D583" s="20">
        <v>431.46</v>
      </c>
      <c r="E583" s="21">
        <f t="shared" si="9"/>
        <v>98.05909090909091</v>
      </c>
    </row>
    <row r="584" spans="1:5" ht="22.5">
      <c r="A584" s="6"/>
      <c r="B584" s="15" t="s">
        <v>76</v>
      </c>
      <c r="C584" s="27">
        <v>934</v>
      </c>
      <c r="D584" s="30">
        <v>934</v>
      </c>
      <c r="E584" s="21">
        <f t="shared" si="9"/>
        <v>100</v>
      </c>
    </row>
    <row r="585" spans="1:5" ht="12.75">
      <c r="A585" s="14"/>
      <c r="B585" s="15" t="s">
        <v>200</v>
      </c>
      <c r="C585" s="16">
        <f>SUM(C586:C589)</f>
        <v>562330</v>
      </c>
      <c r="D585" s="17">
        <f>SUM(D586:D589)</f>
        <v>560390.7999999999</v>
      </c>
      <c r="E585" s="23">
        <f t="shared" si="9"/>
        <v>99.65514911173153</v>
      </c>
    </row>
    <row r="586" spans="1:5" ht="22.5">
      <c r="A586" s="14"/>
      <c r="B586" s="15" t="s">
        <v>201</v>
      </c>
      <c r="C586" s="19">
        <v>550000</v>
      </c>
      <c r="D586" s="20">
        <v>550000</v>
      </c>
      <c r="E586" s="21">
        <f t="shared" si="9"/>
        <v>100</v>
      </c>
    </row>
    <row r="587" spans="1:5" ht="12.75">
      <c r="A587" s="14"/>
      <c r="B587" s="15" t="s">
        <v>19</v>
      </c>
      <c r="C587" s="19">
        <v>10284</v>
      </c>
      <c r="D587" s="20">
        <v>8814</v>
      </c>
      <c r="E587" s="21">
        <f t="shared" si="9"/>
        <v>85.70595099183197</v>
      </c>
    </row>
    <row r="588" spans="1:5" ht="12.75">
      <c r="A588" s="14"/>
      <c r="B588" s="15" t="s">
        <v>21</v>
      </c>
      <c r="C588" s="19">
        <v>1794</v>
      </c>
      <c r="D588" s="20">
        <v>1360.86</v>
      </c>
      <c r="E588" s="21">
        <f t="shared" si="9"/>
        <v>75.85618729096988</v>
      </c>
    </row>
    <row r="589" spans="1:5" ht="12.75">
      <c r="A589" s="14"/>
      <c r="B589" s="15" t="s">
        <v>22</v>
      </c>
      <c r="C589" s="19">
        <v>252</v>
      </c>
      <c r="D589" s="20">
        <v>215.94</v>
      </c>
      <c r="E589" s="21">
        <f t="shared" si="9"/>
        <v>85.69047619047619</v>
      </c>
    </row>
    <row r="590" spans="1:5" ht="12.75">
      <c r="A590" s="14"/>
      <c r="B590" s="15" t="s">
        <v>202</v>
      </c>
      <c r="C590" s="16">
        <f>SUM(C591)</f>
        <v>420000</v>
      </c>
      <c r="D590" s="17">
        <f>SUM(D591)</f>
        <v>420000</v>
      </c>
      <c r="E590" s="23">
        <f t="shared" si="9"/>
        <v>100</v>
      </c>
    </row>
    <row r="591" spans="1:5" ht="22.5">
      <c r="A591" s="14"/>
      <c r="B591" s="15" t="s">
        <v>201</v>
      </c>
      <c r="C591" s="19">
        <v>420000</v>
      </c>
      <c r="D591" s="20">
        <v>420000</v>
      </c>
      <c r="E591" s="21">
        <f t="shared" si="9"/>
        <v>100</v>
      </c>
    </row>
    <row r="592" spans="1:5" ht="12.75">
      <c r="A592" s="14"/>
      <c r="B592" s="15" t="s">
        <v>203</v>
      </c>
      <c r="C592" s="16">
        <f>SUM(C593:C594)</f>
        <v>3530000</v>
      </c>
      <c r="D592" s="17">
        <f>SUM(D593:D594)</f>
        <v>2883364.83</v>
      </c>
      <c r="E592" s="23">
        <f t="shared" si="9"/>
        <v>81.68172322946175</v>
      </c>
    </row>
    <row r="593" spans="1:5" ht="22.5">
      <c r="A593" s="14"/>
      <c r="B593" s="15" t="s">
        <v>58</v>
      </c>
      <c r="C593" s="19">
        <v>15000</v>
      </c>
      <c r="D593" s="20">
        <v>15000</v>
      </c>
      <c r="E593" s="21">
        <f t="shared" si="9"/>
        <v>100</v>
      </c>
    </row>
    <row r="594" spans="1:5" ht="12.75">
      <c r="A594" s="14"/>
      <c r="B594" s="15" t="s">
        <v>44</v>
      </c>
      <c r="C594" s="19">
        <v>3515000</v>
      </c>
      <c r="D594" s="20">
        <v>2868364.83</v>
      </c>
      <c r="E594" s="21">
        <f t="shared" si="9"/>
        <v>81.60355135135136</v>
      </c>
    </row>
    <row r="595" spans="1:5" ht="12.75">
      <c r="A595" s="6" t="s">
        <v>204</v>
      </c>
      <c r="B595" s="10" t="s">
        <v>205</v>
      </c>
      <c r="C595" s="11">
        <f>SUM(C596,C621)</f>
        <v>2724626</v>
      </c>
      <c r="D595" s="12">
        <f>SUM(D596,D621)</f>
        <v>2295304.26</v>
      </c>
      <c r="E595" s="22">
        <f t="shared" si="9"/>
        <v>84.24291113716157</v>
      </c>
    </row>
    <row r="596" spans="1:5" ht="12.75">
      <c r="A596" s="14"/>
      <c r="B596" s="15" t="s">
        <v>206</v>
      </c>
      <c r="C596" s="16">
        <f>SUM(C597:C620)</f>
        <v>2527626</v>
      </c>
      <c r="D596" s="17">
        <f>SUM(D597:D620)</f>
        <v>2135537.77</v>
      </c>
      <c r="E596" s="23">
        <f t="shared" si="9"/>
        <v>84.48788586602606</v>
      </c>
    </row>
    <row r="597" spans="1:5" ht="12.75">
      <c r="A597" s="14"/>
      <c r="B597" s="15" t="s">
        <v>18</v>
      </c>
      <c r="C597" s="19">
        <v>3200</v>
      </c>
      <c r="D597" s="20">
        <v>2400.93</v>
      </c>
      <c r="E597" s="21">
        <f t="shared" si="9"/>
        <v>75.0290625</v>
      </c>
    </row>
    <row r="598" spans="1:5" ht="15" customHeight="1">
      <c r="A598" s="14"/>
      <c r="B598" s="15" t="s">
        <v>19</v>
      </c>
      <c r="C598" s="19">
        <v>274395</v>
      </c>
      <c r="D598" s="20">
        <v>247418.89</v>
      </c>
      <c r="E598" s="21">
        <f t="shared" si="9"/>
        <v>90.16887698391007</v>
      </c>
    </row>
    <row r="599" spans="1:5" ht="12.75">
      <c r="A599" s="14"/>
      <c r="B599" s="15" t="s">
        <v>20</v>
      </c>
      <c r="C599" s="19">
        <v>17886</v>
      </c>
      <c r="D599" s="20">
        <v>17881.24</v>
      </c>
      <c r="E599" s="21">
        <f t="shared" si="9"/>
        <v>99.97338700659735</v>
      </c>
    </row>
    <row r="600" spans="1:5" ht="12.75">
      <c r="A600" s="14"/>
      <c r="B600" s="15" t="s">
        <v>21</v>
      </c>
      <c r="C600" s="19">
        <v>84379</v>
      </c>
      <c r="D600" s="20">
        <v>54986.55</v>
      </c>
      <c r="E600" s="21">
        <f t="shared" si="9"/>
        <v>65.16615508598112</v>
      </c>
    </row>
    <row r="601" spans="1:5" ht="12.75">
      <c r="A601" s="14"/>
      <c r="B601" s="15" t="s">
        <v>22</v>
      </c>
      <c r="C601" s="19">
        <v>9500</v>
      </c>
      <c r="D601" s="20">
        <v>7612.62</v>
      </c>
      <c r="E601" s="21">
        <f t="shared" si="9"/>
        <v>80.13284210526315</v>
      </c>
    </row>
    <row r="602" spans="1:5" ht="12.75">
      <c r="A602" s="14"/>
      <c r="B602" s="15" t="s">
        <v>24</v>
      </c>
      <c r="C602" s="19">
        <v>23500</v>
      </c>
      <c r="D602" s="20">
        <v>20687.7</v>
      </c>
      <c r="E602" s="21">
        <f t="shared" si="9"/>
        <v>88.03276595744681</v>
      </c>
    </row>
    <row r="603" spans="1:5" ht="12.75">
      <c r="A603" s="14"/>
      <c r="B603" s="15" t="s">
        <v>25</v>
      </c>
      <c r="C603" s="19">
        <v>67693</v>
      </c>
      <c r="D603" s="20">
        <v>63019.72</v>
      </c>
      <c r="E603" s="21">
        <f t="shared" si="9"/>
        <v>93.09636151448451</v>
      </c>
    </row>
    <row r="604" spans="1:5" ht="12.75">
      <c r="A604" s="14"/>
      <c r="B604" s="15" t="s">
        <v>26</v>
      </c>
      <c r="C604" s="19">
        <v>236000</v>
      </c>
      <c r="D604" s="20">
        <v>222847.17</v>
      </c>
      <c r="E604" s="21">
        <f t="shared" si="9"/>
        <v>94.42676694915255</v>
      </c>
    </row>
    <row r="605" spans="1:5" ht="12.75">
      <c r="A605" s="14"/>
      <c r="B605" s="15" t="s">
        <v>27</v>
      </c>
      <c r="C605" s="19">
        <v>135876</v>
      </c>
      <c r="D605" s="20">
        <v>101707.76</v>
      </c>
      <c r="E605" s="21">
        <f t="shared" si="9"/>
        <v>74.85336630457181</v>
      </c>
    </row>
    <row r="606" spans="1:5" ht="12.75">
      <c r="A606" s="14"/>
      <c r="B606" s="15" t="s">
        <v>28</v>
      </c>
      <c r="C606" s="19">
        <v>300</v>
      </c>
      <c r="D606" s="20">
        <v>120</v>
      </c>
      <c r="E606" s="21">
        <f t="shared" si="9"/>
        <v>40</v>
      </c>
    </row>
    <row r="607" spans="1:5" ht="12.75">
      <c r="A607" s="14"/>
      <c r="B607" s="15" t="s">
        <v>14</v>
      </c>
      <c r="C607" s="19">
        <v>90000</v>
      </c>
      <c r="D607" s="20">
        <v>57501.5</v>
      </c>
      <c r="E607" s="21">
        <f aca="true" t="shared" si="10" ref="E607:E624">D607/C607*100</f>
        <v>63.89055555555555</v>
      </c>
    </row>
    <row r="608" spans="1:5" ht="22.5">
      <c r="A608" s="14"/>
      <c r="B608" s="15" t="s">
        <v>30</v>
      </c>
      <c r="C608" s="19">
        <v>1200</v>
      </c>
      <c r="D608" s="20">
        <v>1024.58</v>
      </c>
      <c r="E608" s="21">
        <f t="shared" si="10"/>
        <v>85.38166666666666</v>
      </c>
    </row>
    <row r="609" spans="1:5" ht="22.5">
      <c r="A609" s="14"/>
      <c r="B609" s="15" t="s">
        <v>73</v>
      </c>
      <c r="C609" s="19">
        <v>2500</v>
      </c>
      <c r="D609" s="20">
        <v>1511.54</v>
      </c>
      <c r="E609" s="21">
        <f t="shared" si="10"/>
        <v>60.46159999999999</v>
      </c>
    </row>
    <row r="610" spans="1:5" ht="12.75">
      <c r="A610" s="14"/>
      <c r="B610" s="15" t="s">
        <v>33</v>
      </c>
      <c r="C610" s="19">
        <v>1500</v>
      </c>
      <c r="D610" s="20">
        <v>1497.22</v>
      </c>
      <c r="E610" s="21">
        <f t="shared" si="10"/>
        <v>99.81466666666667</v>
      </c>
    </row>
    <row r="611" spans="1:5" ht="12.75">
      <c r="A611" s="14"/>
      <c r="B611" s="15" t="s">
        <v>34</v>
      </c>
      <c r="C611" s="19">
        <v>3000</v>
      </c>
      <c r="D611" s="20">
        <v>1006</v>
      </c>
      <c r="E611" s="21">
        <f t="shared" si="10"/>
        <v>33.53333333333333</v>
      </c>
    </row>
    <row r="612" spans="1:5" ht="12.75" customHeight="1">
      <c r="A612" s="14"/>
      <c r="B612" s="15" t="s">
        <v>35</v>
      </c>
      <c r="C612" s="19">
        <v>9067</v>
      </c>
      <c r="D612" s="20">
        <v>9067</v>
      </c>
      <c r="E612" s="21">
        <f t="shared" si="10"/>
        <v>100</v>
      </c>
    </row>
    <row r="613" spans="1:5" ht="12.75">
      <c r="A613" s="14"/>
      <c r="B613" s="15" t="s">
        <v>36</v>
      </c>
      <c r="C613" s="19">
        <v>21000</v>
      </c>
      <c r="D613" s="20">
        <v>19764</v>
      </c>
      <c r="E613" s="21">
        <f t="shared" si="10"/>
        <v>94.11428571428571</v>
      </c>
    </row>
    <row r="614" spans="1:5" ht="12.75">
      <c r="A614" s="14"/>
      <c r="B614" s="15" t="s">
        <v>39</v>
      </c>
      <c r="C614" s="19">
        <v>18000</v>
      </c>
      <c r="D614" s="20">
        <v>18000</v>
      </c>
      <c r="E614" s="21">
        <f t="shared" si="10"/>
        <v>100</v>
      </c>
    </row>
    <row r="615" spans="1:5" ht="22.5">
      <c r="A615" s="14"/>
      <c r="B615" s="15" t="s">
        <v>123</v>
      </c>
      <c r="C615" s="19">
        <v>1000</v>
      </c>
      <c r="D615" s="20">
        <v>375.2</v>
      </c>
      <c r="E615" s="21">
        <f t="shared" si="10"/>
        <v>37.519999999999996</v>
      </c>
    </row>
    <row r="616" spans="1:5" ht="22.5">
      <c r="A616" s="14"/>
      <c r="B616" s="15" t="s">
        <v>117</v>
      </c>
      <c r="C616" s="19">
        <v>100</v>
      </c>
      <c r="D616" s="20">
        <v>49.48</v>
      </c>
      <c r="E616" s="21">
        <f t="shared" si="10"/>
        <v>49.48</v>
      </c>
    </row>
    <row r="617" spans="1:5" ht="22.5">
      <c r="A617" s="14"/>
      <c r="B617" s="15" t="s">
        <v>76</v>
      </c>
      <c r="C617" s="19">
        <v>600</v>
      </c>
      <c r="D617" s="20">
        <v>54</v>
      </c>
      <c r="E617" s="21">
        <f t="shared" si="10"/>
        <v>9</v>
      </c>
    </row>
    <row r="618" spans="1:5" ht="12.75">
      <c r="A618" s="14"/>
      <c r="B618" s="15" t="s">
        <v>48</v>
      </c>
      <c r="C618" s="19">
        <v>130000</v>
      </c>
      <c r="D618" s="20">
        <v>0</v>
      </c>
      <c r="E618" s="21">
        <f t="shared" si="10"/>
        <v>0</v>
      </c>
    </row>
    <row r="619" spans="1:5" ht="12.75">
      <c r="A619" s="14"/>
      <c r="B619" s="15" t="s">
        <v>207</v>
      </c>
      <c r="C619" s="19">
        <v>771580</v>
      </c>
      <c r="D619" s="20">
        <v>728594.54</v>
      </c>
      <c r="E619" s="21">
        <f t="shared" si="10"/>
        <v>94.42890432618782</v>
      </c>
    </row>
    <row r="620" spans="1:5" ht="17.25" customHeight="1">
      <c r="A620" s="14"/>
      <c r="B620" s="15" t="s">
        <v>208</v>
      </c>
      <c r="C620" s="19">
        <v>625350</v>
      </c>
      <c r="D620" s="20">
        <v>558410.13</v>
      </c>
      <c r="E620" s="21">
        <f t="shared" si="10"/>
        <v>89.29561525545694</v>
      </c>
    </row>
    <row r="621" spans="1:5" ht="12.75">
      <c r="A621" s="14"/>
      <c r="B621" s="15" t="s">
        <v>209</v>
      </c>
      <c r="C621" s="16">
        <f>SUM(C622:C623)</f>
        <v>197000</v>
      </c>
      <c r="D621" s="17">
        <f>SUM(D622:D623)</f>
        <v>159766.49</v>
      </c>
      <c r="E621" s="23">
        <f t="shared" si="10"/>
        <v>81.09974111675126</v>
      </c>
    </row>
    <row r="622" spans="1:5" ht="22.5">
      <c r="A622" s="14"/>
      <c r="B622" s="15" t="s">
        <v>58</v>
      </c>
      <c r="C622" s="19">
        <v>160000</v>
      </c>
      <c r="D622" s="20">
        <v>159766.49</v>
      </c>
      <c r="E622" s="21">
        <f t="shared" si="10"/>
        <v>99.85405624999999</v>
      </c>
    </row>
    <row r="623" spans="1:5" ht="12.75">
      <c r="A623" s="14"/>
      <c r="B623" s="15" t="s">
        <v>48</v>
      </c>
      <c r="C623" s="19">
        <v>37000</v>
      </c>
      <c r="D623" s="30">
        <v>0</v>
      </c>
      <c r="E623" s="21">
        <f t="shared" si="10"/>
        <v>0</v>
      </c>
    </row>
    <row r="624" spans="1:5" ht="15.75">
      <c r="A624" s="6"/>
      <c r="B624" s="38" t="s">
        <v>210</v>
      </c>
      <c r="C624" s="39">
        <f>SUM(C9,C12,C15,C73,C82,C85,C95,C101,C167,C176,C181,C226,C234,C239,C242,C376,C399,C507,C528,C549,C578,C595)</f>
        <v>77064730.66</v>
      </c>
      <c r="D624" s="39">
        <f>SUM(D9,D12,D15,D73,D82,D85,D95,D101,D167,D176,D181,D226,D234,D239,D242,D376,D399,D507,D528,D549,D578,D595)</f>
        <v>56283357.43999999</v>
      </c>
      <c r="E624" s="40">
        <f t="shared" si="10"/>
        <v>73.03387289876501</v>
      </c>
    </row>
  </sheetData>
  <mergeCells count="1">
    <mergeCell ref="A5:E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